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Sheet2" sheetId="2" r:id="rId1"/>
  </sheets>
  <definedNames>
    <definedName name="_xlnm.Print_Area" localSheetId="0">Sheet2!$A$1:$N$21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<sst xmlns="http://schemas.openxmlformats.org/spreadsheetml/2006/main" count="40" uniqueCount="36">
  <si>
    <r>
      <rPr>
        <sz val="16"/>
        <color theme="1"/>
        <rFont val="黑体"/>
        <charset val="134"/>
      </rPr>
      <t>附件</t>
    </r>
    <r>
      <rPr>
        <sz val="16"/>
        <color theme="1"/>
        <rFont val="Times New Roman"/>
        <charset val="134"/>
      </rPr>
      <t>1</t>
    </r>
  </si>
  <si>
    <r>
      <rPr>
        <sz val="20"/>
        <color theme="1"/>
        <rFont val="方正小标宋简体"/>
        <charset val="134"/>
      </rPr>
      <t>第十四师昆玉市</t>
    </r>
    <r>
      <rPr>
        <sz val="20"/>
        <color theme="1"/>
        <rFont val="Times New Roman"/>
        <charset val="134"/>
      </rPr>
      <t>2025</t>
    </r>
    <r>
      <rPr>
        <sz val="20"/>
        <color theme="1"/>
        <rFont val="方正小标宋简体"/>
        <charset val="134"/>
      </rPr>
      <t>年第二季度公交车运营补贴资金拟发放统计表</t>
    </r>
  </si>
  <si>
    <t>序号</t>
  </si>
  <si>
    <t>经营者
名称</t>
  </si>
  <si>
    <t>车辆信息</t>
  </si>
  <si>
    <t>4月</t>
  </si>
  <si>
    <t>5月</t>
  </si>
  <si>
    <t>6月</t>
  </si>
  <si>
    <t>合计</t>
  </si>
  <si>
    <t>车牌号</t>
  </si>
  <si>
    <t>车长（米）</t>
  </si>
  <si>
    <t>折合标台</t>
  </si>
  <si>
    <t>实际运营天数</t>
  </si>
  <si>
    <t>当月行驶里程
（公里）</t>
  </si>
  <si>
    <t>运营里程</t>
  </si>
  <si>
    <t>标台公里数</t>
  </si>
  <si>
    <t>补贴金额
（万元）</t>
  </si>
  <si>
    <r>
      <rPr>
        <sz val="12"/>
        <color indexed="8"/>
        <rFont val="仿宋_GB2312"/>
        <charset val="134"/>
      </rPr>
      <t>昆玉市安达运输有限公司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</si>
  <si>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R27707D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</si>
  <si>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R27725D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</si>
  <si>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R27737D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</si>
  <si>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R27750D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</si>
  <si>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R29339D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</si>
  <si>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R29353D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</si>
  <si>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R28995D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</si>
  <si>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R29309D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</si>
  <si>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R29366D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</si>
  <si>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R29335D</t>
    </r>
  </si>
  <si>
    <r>
      <rPr>
        <b/>
        <sz val="12"/>
        <color indexed="8"/>
        <rFont val="仿宋_GB2312"/>
        <charset val="134"/>
      </rPr>
      <t>昆玉市安达运输有限公司小计</t>
    </r>
  </si>
  <si>
    <r>
      <rPr>
        <sz val="12"/>
        <color indexed="8"/>
        <rFont val="仿宋_GB2312"/>
        <charset val="134"/>
      </rPr>
      <t>昆玉市锦绣城市服务有限责任公司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</si>
  <si>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R28809D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</si>
  <si>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R28861D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</si>
  <si>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R28891D</t>
    </r>
  </si>
  <si>
    <r>
      <rPr>
        <sz val="12"/>
        <color indexed="8"/>
        <rFont val="仿宋_GB2312"/>
        <charset val="134"/>
      </rPr>
      <t>新</t>
    </r>
    <r>
      <rPr>
        <sz val="12"/>
        <color theme="1"/>
        <rFont val="Times New Roman"/>
        <charset val="0"/>
      </rPr>
      <t>R28918D</t>
    </r>
  </si>
  <si>
    <r>
      <rPr>
        <b/>
        <sz val="12"/>
        <color indexed="8"/>
        <rFont val="仿宋_GB2312"/>
        <charset val="134"/>
      </rPr>
      <t>昆玉市锦绣城市服务有限责任公司小计</t>
    </r>
  </si>
  <si>
    <r>
      <rPr>
        <b/>
        <sz val="12"/>
        <color indexed="8"/>
        <rFont val="仿宋_GB2312"/>
        <charset val="134"/>
      </rPr>
      <t>合计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</si>
</sst>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33">
    <font>
      <sz val="12"/>
      <name val="宋体"/>
      <charset val="134"/>
    </font>
    <font>
      <sz val="10"/>
      <color theme="1"/>
      <name val="Times New Roman"/>
      <charset val="0"/>
    </font>
    <font>
      <sz val="16"/>
      <color theme="1"/>
      <name val="Times New Roman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0"/>
    </font>
    <font>
      <sz val="11"/>
      <color theme="1"/>
      <name val="黑体"/>
      <charset val="134"/>
    </font>
    <font>
      <sz val="11"/>
      <name val="黑体"/>
      <charset val="134"/>
    </font>
    <font>
      <sz val="12"/>
      <color theme="1"/>
      <name val="Times New Roman"/>
      <charset val="0"/>
    </font>
    <font>
      <sz val="12"/>
      <color theme="1"/>
      <name val="Times New Roman"/>
      <charset val="134"/>
    </font>
    <font>
      <b/>
      <sz val="12"/>
      <color theme="1"/>
      <name val="Times New Roman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2"/>
      <color indexed="8"/>
      <name val="仿宋_GB2312"/>
      <charset val="134"/>
    </font>
    <font>
      <sz val="16"/>
      <color theme="1"/>
      <name val="黑体"/>
      <charset val="134"/>
    </font>
    <font>
      <sz val="20"/>
      <color theme="1"/>
      <name val="Times New Roman"/>
      <charset val="134"/>
    </font>
    <font>
      <b/>
      <sz val="12"/>
      <color indexed="8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1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6" borderId="13" applyNumberFormat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176" fontId="7" fillId="2" borderId="6" xfId="0" applyNumberFormat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7" fillId="2" borderId="6" xfId="0" applyNumberFormat="1" applyFont="1" applyFill="1" applyBorder="1" applyAlignment="1">
      <alignment horizontal="center" vertical="center"/>
    </xf>
    <xf numFmtId="176" fontId="7" fillId="2" borderId="6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23"/>
  <sheetViews>
    <sheetView tabSelected="1" workbookViewId="0">
      <selection activeCell="R4" sqref="R4"/>
    </sheetView>
  </sheetViews>
  <sheetFormatPr defaultColWidth="8.1" defaultRowHeight="15" customHeight="1"/>
  <cols>
    <col min="1" max="1" width="6.6" style="1" customWidth="1"/>
    <col min="2" max="2" width="25.8" style="4" customWidth="1"/>
    <col min="3" max="3" width="10.3" style="1" customWidth="1"/>
    <col min="4" max="4" width="6.9" style="1" customWidth="1"/>
    <col min="5" max="5" width="6.9" style="5" customWidth="1"/>
    <col min="6" max="6" width="6.3" style="5" customWidth="1"/>
    <col min="7" max="7" width="9.9" style="1" customWidth="1"/>
    <col min="8" max="8" width="6.3" style="4" customWidth="1"/>
    <col min="9" max="9" width="9" style="1" customWidth="1"/>
    <col min="10" max="10" width="6.3" style="4" customWidth="1"/>
    <col min="11" max="11" width="6.3" style="1" customWidth="1"/>
    <col min="12" max="12" width="6.3" style="4" customWidth="1"/>
    <col min="13" max="13" width="7.2" style="1" customWidth="1"/>
    <col min="14" max="14" width="11.3" style="1" customWidth="1"/>
    <col min="15" max="16384" width="8.1" style="1"/>
  </cols>
  <sheetData>
    <row r="1" ht="19" customHeight="1" spans="1:1">
      <c r="A1" s="6" t="s">
        <v>0</v>
      </c>
    </row>
    <row r="2" s="1" customFormat="1" ht="52" customHeight="1" spans="1:14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="1" customFormat="1" ht="34" customHeight="1" spans="1:18">
      <c r="A3" s="9" t="s">
        <v>2</v>
      </c>
      <c r="B3" s="10" t="s">
        <v>3</v>
      </c>
      <c r="C3" s="11" t="s">
        <v>4</v>
      </c>
      <c r="D3" s="12"/>
      <c r="E3" s="13"/>
      <c r="F3" s="14" t="s">
        <v>5</v>
      </c>
      <c r="G3" s="13"/>
      <c r="H3" s="14" t="s">
        <v>6</v>
      </c>
      <c r="I3" s="13"/>
      <c r="J3" s="14" t="s">
        <v>7</v>
      </c>
      <c r="K3" s="13"/>
      <c r="L3" s="14" t="s">
        <v>8</v>
      </c>
      <c r="M3" s="12"/>
      <c r="N3" s="33"/>
      <c r="R3" s="3"/>
    </row>
    <row r="4" s="1" customFormat="1" ht="61" customHeight="1" spans="1:14">
      <c r="A4" s="15"/>
      <c r="B4" s="16"/>
      <c r="C4" s="17" t="s">
        <v>9</v>
      </c>
      <c r="D4" s="18" t="s">
        <v>10</v>
      </c>
      <c r="E4" s="18" t="s">
        <v>11</v>
      </c>
      <c r="F4" s="19" t="s">
        <v>12</v>
      </c>
      <c r="G4" s="20" t="s">
        <v>13</v>
      </c>
      <c r="H4" s="19" t="s">
        <v>12</v>
      </c>
      <c r="I4" s="20" t="s">
        <v>13</v>
      </c>
      <c r="J4" s="19" t="s">
        <v>12</v>
      </c>
      <c r="K4" s="20" t="s">
        <v>13</v>
      </c>
      <c r="L4" s="18" t="s">
        <v>14</v>
      </c>
      <c r="M4" s="18" t="s">
        <v>15</v>
      </c>
      <c r="N4" s="18" t="s">
        <v>16</v>
      </c>
    </row>
    <row r="5" s="1" customFormat="1" ht="20" customHeight="1" spans="1:14">
      <c r="A5" s="21">
        <v>1</v>
      </c>
      <c r="B5" s="22" t="s">
        <v>17</v>
      </c>
      <c r="C5" s="21" t="s">
        <v>18</v>
      </c>
      <c r="D5" s="21">
        <v>10.5</v>
      </c>
      <c r="E5" s="23">
        <v>1.3</v>
      </c>
      <c r="F5" s="24">
        <v>30</v>
      </c>
      <c r="G5" s="21">
        <v>8215</v>
      </c>
      <c r="H5" s="24">
        <v>31</v>
      </c>
      <c r="I5" s="21">
        <v>9110</v>
      </c>
      <c r="J5" s="26">
        <v>30</v>
      </c>
      <c r="K5" s="21">
        <v>8750</v>
      </c>
      <c r="L5" s="23">
        <f>K5+I5+G5</f>
        <v>26075</v>
      </c>
      <c r="M5" s="21">
        <f>E5*L5</f>
        <v>33897.5</v>
      </c>
      <c r="N5" s="34">
        <f>M5/283193.8*26800</f>
        <v>3207.88449464642</v>
      </c>
    </row>
    <row r="6" s="1" customFormat="1" ht="20" customHeight="1" spans="1:14">
      <c r="A6" s="21">
        <v>2</v>
      </c>
      <c r="B6" s="25"/>
      <c r="C6" s="21" t="s">
        <v>19</v>
      </c>
      <c r="D6" s="21">
        <v>10.5</v>
      </c>
      <c r="E6" s="23">
        <v>1.3</v>
      </c>
      <c r="F6" s="26">
        <v>30</v>
      </c>
      <c r="G6" s="21">
        <v>4946</v>
      </c>
      <c r="H6" s="26">
        <v>31</v>
      </c>
      <c r="I6" s="21">
        <v>5326</v>
      </c>
      <c r="J6" s="26">
        <v>30</v>
      </c>
      <c r="K6" s="21">
        <v>4791</v>
      </c>
      <c r="L6" s="23">
        <f t="shared" ref="L6:L14" si="0">K6+I6+G6</f>
        <v>15063</v>
      </c>
      <c r="M6" s="21">
        <f t="shared" ref="M6:M14" si="1">E6*L6</f>
        <v>19581.9</v>
      </c>
      <c r="N6" s="34">
        <f t="shared" ref="N6:N14" si="2">M6/283193.8*26800</f>
        <v>1853.12997671559</v>
      </c>
    </row>
    <row r="7" s="1" customFormat="1" ht="20" customHeight="1" spans="1:14">
      <c r="A7" s="21">
        <v>3</v>
      </c>
      <c r="B7" s="25"/>
      <c r="C7" s="21" t="s">
        <v>20</v>
      </c>
      <c r="D7" s="21">
        <v>10.5</v>
      </c>
      <c r="E7" s="23">
        <v>1.3</v>
      </c>
      <c r="F7" s="26">
        <v>30</v>
      </c>
      <c r="G7" s="21">
        <v>5317</v>
      </c>
      <c r="H7" s="26">
        <v>31</v>
      </c>
      <c r="I7" s="21">
        <v>5133</v>
      </c>
      <c r="J7" s="26">
        <v>30</v>
      </c>
      <c r="K7" s="21">
        <v>5884</v>
      </c>
      <c r="L7" s="23">
        <f t="shared" si="0"/>
        <v>16334</v>
      </c>
      <c r="M7" s="21">
        <f t="shared" si="1"/>
        <v>21234.2</v>
      </c>
      <c r="N7" s="34">
        <f t="shared" si="2"/>
        <v>2009.4951231277</v>
      </c>
    </row>
    <row r="8" s="1" customFormat="1" ht="20" customHeight="1" spans="1:14">
      <c r="A8" s="21">
        <v>4</v>
      </c>
      <c r="B8" s="25"/>
      <c r="C8" s="21" t="s">
        <v>21</v>
      </c>
      <c r="D8" s="21">
        <v>10.5</v>
      </c>
      <c r="E8" s="23">
        <v>1.3</v>
      </c>
      <c r="F8" s="26">
        <v>30</v>
      </c>
      <c r="G8" s="21">
        <v>6609</v>
      </c>
      <c r="H8" s="26">
        <v>31</v>
      </c>
      <c r="I8" s="21">
        <v>6741</v>
      </c>
      <c r="J8" s="26">
        <v>30</v>
      </c>
      <c r="K8" s="21">
        <v>4950</v>
      </c>
      <c r="L8" s="23">
        <f t="shared" si="0"/>
        <v>18300</v>
      </c>
      <c r="M8" s="21">
        <f t="shared" si="1"/>
        <v>23790</v>
      </c>
      <c r="N8" s="34">
        <f t="shared" si="2"/>
        <v>2251.36284763296</v>
      </c>
    </row>
    <row r="9" s="1" customFormat="1" ht="20" customHeight="1" spans="1:14">
      <c r="A9" s="21">
        <v>5</v>
      </c>
      <c r="B9" s="25"/>
      <c r="C9" s="21" t="s">
        <v>22</v>
      </c>
      <c r="D9" s="21">
        <v>10.5</v>
      </c>
      <c r="E9" s="23">
        <v>1.3</v>
      </c>
      <c r="F9" s="26">
        <v>30</v>
      </c>
      <c r="G9" s="21">
        <v>6550</v>
      </c>
      <c r="H9" s="26">
        <v>31</v>
      </c>
      <c r="I9" s="21">
        <v>6608</v>
      </c>
      <c r="J9" s="26">
        <v>30</v>
      </c>
      <c r="K9" s="21">
        <v>7288</v>
      </c>
      <c r="L9" s="23">
        <f t="shared" si="0"/>
        <v>20446</v>
      </c>
      <c r="M9" s="21">
        <f t="shared" si="1"/>
        <v>26579.8</v>
      </c>
      <c r="N9" s="34">
        <f t="shared" si="2"/>
        <v>2515.3751247379</v>
      </c>
    </row>
    <row r="10" s="1" customFormat="1" ht="20" customHeight="1" spans="1:14">
      <c r="A10" s="21">
        <v>6</v>
      </c>
      <c r="B10" s="25"/>
      <c r="C10" s="21" t="s">
        <v>23</v>
      </c>
      <c r="D10" s="21">
        <v>10.5</v>
      </c>
      <c r="E10" s="23">
        <v>1.3</v>
      </c>
      <c r="F10" s="26">
        <v>30</v>
      </c>
      <c r="G10" s="21">
        <v>8430</v>
      </c>
      <c r="H10" s="26">
        <v>31</v>
      </c>
      <c r="I10" s="21">
        <v>9224</v>
      </c>
      <c r="J10" s="26">
        <v>30</v>
      </c>
      <c r="K10" s="21">
        <v>8796</v>
      </c>
      <c r="L10" s="23">
        <f t="shared" si="0"/>
        <v>26450</v>
      </c>
      <c r="M10" s="21">
        <f t="shared" si="1"/>
        <v>34385</v>
      </c>
      <c r="N10" s="34">
        <f t="shared" si="2"/>
        <v>3254.01897922907</v>
      </c>
    </row>
    <row r="11" s="1" customFormat="1" ht="20" customHeight="1" spans="1:14">
      <c r="A11" s="21">
        <v>7</v>
      </c>
      <c r="B11" s="25"/>
      <c r="C11" s="21" t="s">
        <v>24</v>
      </c>
      <c r="D11" s="21">
        <v>10.5</v>
      </c>
      <c r="E11" s="23">
        <v>1.3</v>
      </c>
      <c r="F11" s="26">
        <v>30</v>
      </c>
      <c r="G11" s="21">
        <v>4790</v>
      </c>
      <c r="H11" s="26">
        <v>31</v>
      </c>
      <c r="I11" s="21">
        <v>5267</v>
      </c>
      <c r="J11" s="26">
        <v>30</v>
      </c>
      <c r="K11" s="21">
        <v>4584</v>
      </c>
      <c r="L11" s="23">
        <f t="shared" si="0"/>
        <v>14641</v>
      </c>
      <c r="M11" s="21">
        <f t="shared" si="1"/>
        <v>19033.3</v>
      </c>
      <c r="N11" s="34">
        <f t="shared" si="2"/>
        <v>1801.21330339859</v>
      </c>
    </row>
    <row r="12" s="1" customFormat="1" ht="20" customHeight="1" spans="1:14">
      <c r="A12" s="21">
        <v>8</v>
      </c>
      <c r="B12" s="25"/>
      <c r="C12" s="21" t="s">
        <v>25</v>
      </c>
      <c r="D12" s="21">
        <v>10.5</v>
      </c>
      <c r="E12" s="23">
        <v>1.3</v>
      </c>
      <c r="F12" s="26">
        <v>30</v>
      </c>
      <c r="G12" s="21">
        <v>8285</v>
      </c>
      <c r="H12" s="26">
        <v>31</v>
      </c>
      <c r="I12" s="21">
        <v>8922</v>
      </c>
      <c r="J12" s="26">
        <v>30</v>
      </c>
      <c r="K12" s="21">
        <v>8789</v>
      </c>
      <c r="L12" s="23">
        <f t="shared" si="0"/>
        <v>25996</v>
      </c>
      <c r="M12" s="21">
        <f t="shared" si="1"/>
        <v>33794.8</v>
      </c>
      <c r="N12" s="34">
        <f t="shared" si="2"/>
        <v>3198.16549656101</v>
      </c>
    </row>
    <row r="13" s="1" customFormat="1" ht="20" customHeight="1" spans="1:14">
      <c r="A13" s="21">
        <v>9</v>
      </c>
      <c r="B13" s="25"/>
      <c r="C13" s="21" t="s">
        <v>26</v>
      </c>
      <c r="D13" s="21">
        <v>10.5</v>
      </c>
      <c r="E13" s="23">
        <v>1.3</v>
      </c>
      <c r="F13" s="26">
        <v>30</v>
      </c>
      <c r="G13" s="21">
        <v>5401</v>
      </c>
      <c r="H13" s="26">
        <v>31</v>
      </c>
      <c r="I13" s="21">
        <v>6634</v>
      </c>
      <c r="J13" s="26">
        <v>30</v>
      </c>
      <c r="K13" s="21">
        <v>6224</v>
      </c>
      <c r="L13" s="23">
        <f t="shared" si="0"/>
        <v>18259</v>
      </c>
      <c r="M13" s="21">
        <f t="shared" si="1"/>
        <v>23736.7</v>
      </c>
      <c r="N13" s="34">
        <f t="shared" si="2"/>
        <v>2246.31881065193</v>
      </c>
    </row>
    <row r="14" s="1" customFormat="1" ht="20" customHeight="1" spans="1:14">
      <c r="A14" s="21">
        <v>10</v>
      </c>
      <c r="B14" s="27"/>
      <c r="C14" s="21" t="s">
        <v>27</v>
      </c>
      <c r="D14" s="21">
        <v>10.5</v>
      </c>
      <c r="E14" s="23">
        <v>1.3</v>
      </c>
      <c r="F14" s="26">
        <v>30</v>
      </c>
      <c r="G14" s="21">
        <v>5905</v>
      </c>
      <c r="H14" s="26">
        <v>31</v>
      </c>
      <c r="I14" s="21">
        <v>6332</v>
      </c>
      <c r="J14" s="26">
        <v>30</v>
      </c>
      <c r="K14" s="21">
        <v>4875</v>
      </c>
      <c r="L14" s="23">
        <f t="shared" si="0"/>
        <v>17112</v>
      </c>
      <c r="M14" s="21">
        <f t="shared" si="1"/>
        <v>22245.6</v>
      </c>
      <c r="N14" s="34">
        <f t="shared" si="2"/>
        <v>2105.20880047515</v>
      </c>
    </row>
    <row r="15" s="2" customFormat="1" ht="20" customHeight="1" spans="1:14">
      <c r="A15" s="28" t="s">
        <v>28</v>
      </c>
      <c r="B15" s="29"/>
      <c r="C15" s="21"/>
      <c r="D15" s="21"/>
      <c r="E15" s="23"/>
      <c r="F15" s="24"/>
      <c r="G15" s="21"/>
      <c r="H15" s="24"/>
      <c r="I15" s="21"/>
      <c r="J15" s="24"/>
      <c r="K15" s="21"/>
      <c r="L15" s="23"/>
      <c r="M15" s="21"/>
      <c r="N15" s="34">
        <f>SUM(N5:N14)</f>
        <v>24442.1729571763</v>
      </c>
    </row>
    <row r="16" s="2" customFormat="1" ht="25" customHeight="1" spans="1:14">
      <c r="A16" s="21">
        <v>11</v>
      </c>
      <c r="B16" s="22" t="s">
        <v>29</v>
      </c>
      <c r="C16" s="21" t="s">
        <v>30</v>
      </c>
      <c r="D16" s="21"/>
      <c r="E16" s="23">
        <v>1</v>
      </c>
      <c r="F16" s="24">
        <v>30</v>
      </c>
      <c r="G16" s="30">
        <v>2676</v>
      </c>
      <c r="H16" s="24">
        <v>31</v>
      </c>
      <c r="I16" s="30">
        <v>2058</v>
      </c>
      <c r="J16" s="24">
        <v>30</v>
      </c>
      <c r="K16" s="30">
        <v>2133</v>
      </c>
      <c r="L16" s="35">
        <f>G16+I16+K16</f>
        <v>6867</v>
      </c>
      <c r="M16" s="30">
        <f>E16*L16</f>
        <v>6867</v>
      </c>
      <c r="N16" s="34">
        <f>M16/283193.8*26800</f>
        <v>649.857447444118</v>
      </c>
    </row>
    <row r="17" s="2" customFormat="1" ht="25" customHeight="1" spans="1:14">
      <c r="A17" s="21">
        <v>12</v>
      </c>
      <c r="B17" s="25"/>
      <c r="C17" s="21" t="s">
        <v>31</v>
      </c>
      <c r="D17" s="21"/>
      <c r="E17" s="23">
        <v>1</v>
      </c>
      <c r="F17" s="24">
        <v>30</v>
      </c>
      <c r="G17" s="30">
        <v>1562</v>
      </c>
      <c r="H17" s="26">
        <v>31</v>
      </c>
      <c r="I17" s="30">
        <v>1767</v>
      </c>
      <c r="J17" s="24">
        <v>25</v>
      </c>
      <c r="K17" s="30">
        <v>1801</v>
      </c>
      <c r="L17" s="35">
        <f>G17+I17+K17</f>
        <v>5130</v>
      </c>
      <c r="M17" s="30">
        <f>E17*L17</f>
        <v>5130</v>
      </c>
      <c r="N17" s="34">
        <f>M17/283193.8*26800</f>
        <v>485.476730069656</v>
      </c>
    </row>
    <row r="18" s="2" customFormat="1" ht="25" customHeight="1" spans="1:14">
      <c r="A18" s="21">
        <v>13</v>
      </c>
      <c r="B18" s="25"/>
      <c r="C18" s="21" t="s">
        <v>32</v>
      </c>
      <c r="D18" s="21"/>
      <c r="E18" s="23">
        <v>1</v>
      </c>
      <c r="F18" s="24">
        <v>30</v>
      </c>
      <c r="G18" s="30">
        <v>2938</v>
      </c>
      <c r="H18" s="26">
        <v>31</v>
      </c>
      <c r="I18" s="30">
        <v>2024</v>
      </c>
      <c r="J18" s="24">
        <v>27</v>
      </c>
      <c r="K18" s="30">
        <v>1664</v>
      </c>
      <c r="L18" s="35">
        <f>G18+I18+K18</f>
        <v>6626</v>
      </c>
      <c r="M18" s="30">
        <f>E18*L18</f>
        <v>6626</v>
      </c>
      <c r="N18" s="34">
        <f>M18/283193.8*26800</f>
        <v>627.050450963263</v>
      </c>
    </row>
    <row r="19" s="2" customFormat="1" ht="25" customHeight="1" spans="1:14">
      <c r="A19" s="21">
        <v>14</v>
      </c>
      <c r="B19" s="27"/>
      <c r="C19" s="21" t="s">
        <v>33</v>
      </c>
      <c r="D19" s="21"/>
      <c r="E19" s="23">
        <v>1</v>
      </c>
      <c r="F19" s="24">
        <v>30</v>
      </c>
      <c r="G19" s="30">
        <v>3090</v>
      </c>
      <c r="H19" s="26">
        <v>31</v>
      </c>
      <c r="I19" s="30">
        <v>1779</v>
      </c>
      <c r="J19" s="24">
        <v>26</v>
      </c>
      <c r="K19" s="30">
        <v>1423</v>
      </c>
      <c r="L19" s="35">
        <f>G19+I19+K19</f>
        <v>6292</v>
      </c>
      <c r="M19" s="30">
        <f>E19*L19</f>
        <v>6292</v>
      </c>
      <c r="N19" s="34">
        <f>M19/283193.8*26800</f>
        <v>595.442414346642</v>
      </c>
    </row>
    <row r="20" s="2" customFormat="1" ht="38" customHeight="1" spans="1:14">
      <c r="A20" s="28" t="s">
        <v>34</v>
      </c>
      <c r="B20" s="29"/>
      <c r="C20" s="21"/>
      <c r="D20" s="21"/>
      <c r="E20" s="23"/>
      <c r="F20" s="24"/>
      <c r="G20" s="30"/>
      <c r="H20" s="24"/>
      <c r="I20" s="30"/>
      <c r="J20" s="24"/>
      <c r="K20" s="30"/>
      <c r="L20" s="35"/>
      <c r="M20" s="21"/>
      <c r="N20" s="34">
        <f>SUM(N16:N19)</f>
        <v>2357.82704282368</v>
      </c>
    </row>
    <row r="21" s="3" customFormat="1" ht="34" customHeight="1" spans="1:14">
      <c r="A21" s="31" t="s">
        <v>35</v>
      </c>
      <c r="B21" s="32"/>
      <c r="C21" s="21"/>
      <c r="D21" s="21"/>
      <c r="E21" s="23"/>
      <c r="F21" s="23"/>
      <c r="G21" s="21"/>
      <c r="H21" s="23"/>
      <c r="I21" s="21"/>
      <c r="J21" s="23"/>
      <c r="K21" s="21"/>
      <c r="L21" s="23"/>
      <c r="M21" s="21"/>
      <c r="N21" s="34">
        <f>N15+N20</f>
        <v>26800</v>
      </c>
    </row>
    <row r="22" s="1" customFormat="1" customHeight="1" spans="2:12">
      <c r="B22" s="4"/>
      <c r="E22" s="5"/>
      <c r="F22" s="5"/>
      <c r="H22" s="4"/>
      <c r="J22" s="4"/>
      <c r="L22" s="4"/>
    </row>
    <row r="23" s="1" customFormat="1" customHeight="1" spans="2:12">
      <c r="B23" s="4"/>
      <c r="E23" s="5"/>
      <c r="F23" s="5"/>
      <c r="H23" s="4"/>
      <c r="J23" s="4"/>
      <c r="L23" s="4"/>
    </row>
  </sheetData>
  <mergeCells count="13">
    <mergeCell ref="A2:N2"/>
    <mergeCell ref="C3:E3"/>
    <mergeCell ref="F3:G3"/>
    <mergeCell ref="H3:I3"/>
    <mergeCell ref="J3:K3"/>
    <mergeCell ref="L3:N3"/>
    <mergeCell ref="A15:B15"/>
    <mergeCell ref="A20:B20"/>
    <mergeCell ref="A21:B21"/>
    <mergeCell ref="A3:A4"/>
    <mergeCell ref="B3:B4"/>
    <mergeCell ref="B5:B14"/>
    <mergeCell ref="B16:B19"/>
  </mergeCells>
  <pageMargins left="0.75" right="0.75" top="1" bottom="1" header="0.511805555555556" footer="0.511805555555556"/>
  <pageSetup paperSize="9" scale="85" orientation="landscape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小和才露尖尖角</cp:lastModifiedBy>
  <dcterms:created xsi:type="dcterms:W3CDTF">2016-12-02T08:54:00Z</dcterms:created>
  <dcterms:modified xsi:type="dcterms:W3CDTF">2025-07-28T05:24:08Z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CD520FE8B5164F1A8B4389793E1F48AD_13</vt:lpwstr>
  </property>
</Properties>
</file>