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942" windowHeight="9805"/>
  </bookViews>
  <sheets>
    <sheet name="Sheet1" sheetId="1" r:id="rId1"/>
  </sheets>
  <definedNames>
    <definedName name="_xlnm._FilterDatabase" localSheetId="0" hidden="1">Sheet1!$A$1:$T$70</definedName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<sst xmlns="http://schemas.openxmlformats.org/spreadsheetml/2006/main" count="222" uniqueCount="105">
  <si>
    <t>附件1</t>
  </si>
  <si>
    <t>第十四师昆玉市2025年第三季度农村客运车辆运营补贴资金拟发放统计表</t>
  </si>
  <si>
    <t>序号</t>
  </si>
  <si>
    <t>经营者名称</t>
  </si>
  <si>
    <t>经营线路起讫点</t>
  </si>
  <si>
    <t>车牌号</t>
  </si>
  <si>
    <t>客座位数（座）</t>
  </si>
  <si>
    <t>网络级别</t>
  </si>
  <si>
    <t>7月</t>
  </si>
  <si>
    <t>8月</t>
  </si>
  <si>
    <t>9月</t>
  </si>
  <si>
    <t>合计</t>
  </si>
  <si>
    <r>
      <rPr>
        <sz val="12"/>
        <rFont val="黑体"/>
        <charset val="134"/>
      </rPr>
      <t>客座</t>
    </r>
    <r>
      <rPr>
        <b/>
        <sz val="12"/>
        <rFont val="Times New Roman"/>
        <charset val="134"/>
      </rPr>
      <t>*</t>
    </r>
    <r>
      <rPr>
        <b/>
        <sz val="12"/>
        <rFont val="宋体"/>
        <charset val="134"/>
      </rPr>
      <t>里程</t>
    </r>
    <r>
      <rPr>
        <b/>
        <sz val="12"/>
        <rFont val="Times New Roman"/>
        <charset val="134"/>
      </rPr>
      <t>*</t>
    </r>
    <r>
      <rPr>
        <b/>
        <sz val="12"/>
        <rFont val="宋体"/>
        <charset val="134"/>
      </rPr>
      <t>系数</t>
    </r>
  </si>
  <si>
    <t>运营补贴基数</t>
  </si>
  <si>
    <r>
      <rPr>
        <sz val="12"/>
        <rFont val="黑体"/>
        <charset val="134"/>
      </rPr>
      <t>补贴金额</t>
    </r>
    <r>
      <rPr>
        <sz val="12"/>
        <rFont val="Times New Roman"/>
        <charset val="134"/>
      </rPr>
      <t xml:space="preserve"> </t>
    </r>
    <r>
      <rPr>
        <sz val="12"/>
        <rFont val="黑体"/>
        <charset val="134"/>
      </rPr>
      <t>（元）</t>
    </r>
  </si>
  <si>
    <t>有无异议</t>
  </si>
  <si>
    <t>驾驶员确认签字</t>
  </si>
  <si>
    <t>备注</t>
  </si>
  <si>
    <r>
      <rPr>
        <sz val="12"/>
        <rFont val="黑体"/>
        <charset val="134"/>
      </rPr>
      <t>运营天数</t>
    </r>
    <r>
      <rPr>
        <sz val="12"/>
        <rFont val="Times New Roman"/>
        <charset val="134"/>
      </rPr>
      <t>(</t>
    </r>
    <r>
      <rPr>
        <sz val="12"/>
        <rFont val="黑体"/>
        <charset val="134"/>
      </rPr>
      <t>天）</t>
    </r>
  </si>
  <si>
    <t>运营里程       （公里）</t>
  </si>
  <si>
    <t>昆玉市昆脉道路运输有限责任公司</t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</si>
  <si>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团至杜瓦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</si>
  <si>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R96819</t>
    </r>
  </si>
  <si>
    <t>二级网络</t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</si>
  <si>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团至扎瓦镇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</si>
  <si>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R44462</t>
    </r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</si>
  <si>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团至木吉</t>
    </r>
  </si>
  <si>
    <r>
      <rPr>
        <sz val="12"/>
        <rFont val="Times New Roman"/>
        <charset val="134"/>
      </rPr>
      <t>薪</t>
    </r>
    <r>
      <rPr>
        <sz val="12"/>
        <rFont val="Times New Roman"/>
        <charset val="134"/>
      </rPr>
      <t>RC3J16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</si>
  <si>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RF2Z61</t>
    </r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</si>
  <si>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团至皮山农场</t>
    </r>
  </si>
  <si>
    <r>
      <rPr>
        <sz val="12"/>
        <rFont val="Times New Roman"/>
        <charset val="134"/>
      </rPr>
      <t>薪</t>
    </r>
    <r>
      <rPr>
        <sz val="12"/>
        <rFont val="Times New Roman"/>
        <charset val="134"/>
      </rPr>
      <t>RC3V72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</si>
  <si>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RG2U67</t>
    </r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</si>
  <si>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</t>
    </r>
    <r>
      <rPr>
        <sz val="12"/>
        <rFont val="Times New Roman"/>
        <charset val="134"/>
      </rPr>
      <t>47</t>
    </r>
    <r>
      <rPr>
        <sz val="12"/>
        <rFont val="等线"/>
        <charset val="134"/>
      </rPr>
      <t>团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</si>
  <si>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RF1F43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</si>
  <si>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RC1H73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</si>
  <si>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RH3A92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</si>
  <si>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R87830</t>
    </r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</si>
  <si>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团至奎牙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</si>
  <si>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RA8K25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</si>
  <si>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R57329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</si>
  <si>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R19995</t>
    </r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</si>
  <si>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团至喀尔赛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</si>
  <si>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RH6K95</t>
    </r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</si>
  <si>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团至萨依巴格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</si>
  <si>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R46256</t>
    </r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</si>
  <si>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团至乌尔其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</si>
  <si>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RA0A79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</si>
  <si>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R47288</t>
    </r>
  </si>
  <si>
    <r>
      <rPr>
        <sz val="12"/>
        <rFont val="Times New Roman"/>
        <charset val="134"/>
      </rPr>
      <t>224</t>
    </r>
    <r>
      <rPr>
        <sz val="12"/>
        <rFont val="等线"/>
        <charset val="134"/>
      </rPr>
      <t>团至</t>
    </r>
    <r>
      <rPr>
        <sz val="12"/>
        <rFont val="Times New Roman"/>
        <charset val="134"/>
      </rPr>
      <t xml:space="preserve">
</t>
    </r>
    <r>
      <rPr>
        <sz val="12"/>
        <rFont val="等线"/>
        <charset val="134"/>
      </rPr>
      <t>萨依巴格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</si>
  <si>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R46864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</si>
  <si>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RA1Z59</t>
    </r>
  </si>
  <si>
    <r>
      <rPr>
        <sz val="12"/>
        <rFont val="Times New Roman"/>
        <charset val="134"/>
      </rPr>
      <t>新</t>
    </r>
    <r>
      <rPr>
        <sz val="12"/>
        <rFont val="Times New Roman"/>
        <charset val="134"/>
      </rPr>
      <t>RA1L37</t>
    </r>
  </si>
  <si>
    <t>昆玉市昆脉道路运输有限责任公司小计</t>
  </si>
  <si>
    <t>昆玉市安兴运输有限公司</t>
  </si>
  <si>
    <t>昆玉市至皮山农场</t>
  </si>
  <si>
    <t>新R72388</t>
  </si>
  <si>
    <t>新RE7G37</t>
  </si>
  <si>
    <t>新R37346</t>
  </si>
  <si>
    <t>新R21078</t>
  </si>
  <si>
    <t>新R14293</t>
  </si>
  <si>
    <t>新R66636</t>
  </si>
  <si>
    <t>昆玉市至皮山县</t>
  </si>
  <si>
    <t>新RA8C51</t>
  </si>
  <si>
    <t>新RA5Y86</t>
  </si>
  <si>
    <t>新RD7T89</t>
  </si>
  <si>
    <t>新RA6E38</t>
  </si>
  <si>
    <t>昆玉市至杜瓦镇</t>
  </si>
  <si>
    <t>新RA8J79</t>
  </si>
  <si>
    <t>昆玉市至墨玉县</t>
  </si>
  <si>
    <t>新RE5M35</t>
  </si>
  <si>
    <t>新RD0Z68</t>
  </si>
  <si>
    <t>新RE0W31</t>
  </si>
  <si>
    <t>新RE8E42</t>
  </si>
  <si>
    <t>新R74204</t>
  </si>
  <si>
    <t>新R70985</t>
  </si>
  <si>
    <t>新RD8Q29</t>
  </si>
  <si>
    <t>昆玉市至木吉镇</t>
  </si>
  <si>
    <t>新R95678</t>
  </si>
  <si>
    <t>新RD5H08</t>
  </si>
  <si>
    <t>新RD6K83</t>
  </si>
  <si>
    <t>新RD3F89</t>
  </si>
  <si>
    <t>新RC1V60</t>
  </si>
  <si>
    <t>新RD6J02</t>
  </si>
  <si>
    <t>新RB8E69</t>
  </si>
  <si>
    <t>新RC3J23</t>
  </si>
  <si>
    <t>新RE5V86</t>
  </si>
  <si>
    <t>新RE0Q97</t>
  </si>
  <si>
    <t>新RD2G80</t>
  </si>
  <si>
    <t>新R07326</t>
  </si>
  <si>
    <t>新R43342</t>
  </si>
  <si>
    <t>新RC2J67</t>
  </si>
  <si>
    <r>
      <rPr>
        <sz val="12"/>
        <rFont val="宋体"/>
        <charset val="134"/>
      </rPr>
      <t>昆玉市至</t>
    </r>
    <r>
      <rPr>
        <sz val="12"/>
        <rFont val="Times New Roman"/>
        <charset val="134"/>
      </rPr>
      <t>225</t>
    </r>
    <r>
      <rPr>
        <sz val="12"/>
        <rFont val="宋体"/>
        <charset val="134"/>
      </rPr>
      <t>团</t>
    </r>
  </si>
  <si>
    <t>新RD5Z76</t>
  </si>
  <si>
    <t>昆玉市至一牧场</t>
  </si>
  <si>
    <t>新R43486</t>
  </si>
  <si>
    <t>新RF5L57</t>
  </si>
  <si>
    <t>新RC9T22</t>
  </si>
  <si>
    <t>新RD0E37</t>
  </si>
  <si>
    <t>新RA9U16</t>
  </si>
  <si>
    <t>新RE2T73</t>
  </si>
  <si>
    <t>新R38825</t>
  </si>
  <si>
    <t>新RD0J71</t>
  </si>
  <si>
    <t>新RB8G77</t>
  </si>
  <si>
    <t>新RB5F12</t>
  </si>
  <si>
    <t>昆玉市安兴运输有限公司小计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</si>
</sst>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0_ "/>
  </numFmts>
  <fonts count="35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name val="等线"/>
      <charset val="134"/>
      <scheme val="minor"/>
    </font>
    <font>
      <sz val="16"/>
      <name val="黑体"/>
      <charset val="134"/>
    </font>
    <font>
      <sz val="12"/>
      <name val="Times New Roman"/>
      <charset val="134"/>
    </font>
    <font>
      <sz val="11"/>
      <name val="Times New Roman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6"/>
      <name val="宋体"/>
      <charset val="134"/>
    </font>
    <font>
      <sz val="16"/>
      <name val="Times New Roman"/>
      <charset val="134"/>
    </font>
    <font>
      <b/>
      <sz val="12"/>
      <name val="宋体"/>
      <charset val="134"/>
    </font>
    <font>
      <sz val="12"/>
      <name val="宋体"/>
      <charset val="134"/>
    </font>
    <font>
      <sz val="16"/>
      <color rgb="FF606266"/>
      <name val="宋体"/>
      <charset val="134"/>
    </font>
    <font>
      <sz val="12"/>
      <name val="等线"/>
      <charset val="134"/>
    </font>
    <font>
      <b/>
      <sz val="12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2" applyNumberFormat="0" applyAlignment="0" applyProtection="0">
      <alignment vertical="center"/>
    </xf>
    <xf numFmtId="0" fontId="25" fillId="4" borderId="13" applyNumberFormat="0" applyAlignment="0" applyProtection="0">
      <alignment vertical="center"/>
    </xf>
    <xf numFmtId="0" fontId="26" fillId="4" borderId="12" applyNumberFormat="0" applyAlignment="0" applyProtection="0">
      <alignment vertical="center"/>
    </xf>
    <xf numFmtId="0" fontId="27" fillId="5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/>
    <xf numFmtId="0" fontId="3" fillId="0" borderId="0" xfId="0" applyFont="1" applyFill="1"/>
    <xf numFmtId="0" fontId="1" fillId="0" borderId="0" xfId="0" applyFont="1" applyFill="1" applyAlignme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/>
    </xf>
    <xf numFmtId="0" fontId="8" fillId="0" borderId="2" xfId="49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/>
    </xf>
    <xf numFmtId="0" fontId="8" fillId="0" borderId="3" xfId="49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2" xfId="49" applyFont="1" applyFill="1" applyBorder="1" applyAlignment="1">
      <alignment horizontal="center" vertical="center" wrapText="1"/>
    </xf>
    <xf numFmtId="0" fontId="5" fillId="0" borderId="1" xfId="49" applyNumberFormat="1" applyFont="1" applyFill="1" applyBorder="1" applyAlignment="1">
      <alignment horizontal="center" vertical="center"/>
    </xf>
    <xf numFmtId="0" fontId="10" fillId="0" borderId="4" xfId="49" applyFont="1" applyFill="1" applyBorder="1" applyAlignment="1">
      <alignment horizontal="center" vertical="center" wrapText="1"/>
    </xf>
    <xf numFmtId="0" fontId="10" fillId="0" borderId="3" xfId="49" applyFont="1" applyFill="1" applyBorder="1" applyAlignment="1">
      <alignment horizontal="center" vertical="center" wrapText="1"/>
    </xf>
    <xf numFmtId="0" fontId="11" fillId="0" borderId="5" xfId="49" applyFont="1" applyFill="1" applyBorder="1" applyAlignment="1">
      <alignment horizontal="center" vertical="center" wrapText="1"/>
    </xf>
    <xf numFmtId="0" fontId="11" fillId="0" borderId="6" xfId="49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vertical="center"/>
    </xf>
    <xf numFmtId="0" fontId="5" fillId="0" borderId="5" xfId="49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7" xfId="49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left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8" xfId="49" applyFont="1" applyFill="1" applyBorder="1" applyAlignment="1">
      <alignment horizontal="center" vertical="center"/>
    </xf>
    <xf numFmtId="0" fontId="11" fillId="0" borderId="1" xfId="49" applyFont="1" applyFill="1" applyBorder="1" applyAlignment="1">
      <alignment horizontal="center" vertical="center"/>
    </xf>
    <xf numFmtId="0" fontId="15" fillId="0" borderId="1" xfId="49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70"/>
  <sheetViews>
    <sheetView tabSelected="1" zoomScale="85" zoomScaleNormal="85" workbookViewId="0">
      <selection activeCell="A2" sqref="A2:T2"/>
    </sheetView>
  </sheetViews>
  <sheetFormatPr defaultColWidth="9" defaultRowHeight="15"/>
  <cols>
    <col min="1" max="1" width="8.225" style="5" customWidth="1"/>
    <col min="2" max="2" width="31.7333333333333" style="5" customWidth="1"/>
    <col min="3" max="3" width="17.3416666666667" style="3" customWidth="1"/>
    <col min="4" max="4" width="11.5583333333333" style="6" customWidth="1"/>
    <col min="5" max="5" width="10.25" style="7" customWidth="1"/>
    <col min="6" max="6" width="10.775" style="6" customWidth="1"/>
    <col min="7" max="7" width="9.14166666666667" style="1" customWidth="1"/>
    <col min="8" max="8" width="9.14166666666667" style="6" customWidth="1"/>
    <col min="9" max="9" width="9.14166666666667" style="1" customWidth="1"/>
    <col min="10" max="10" width="9.14166666666667" style="6" customWidth="1"/>
    <col min="11" max="11" width="9.14166666666667" style="1" customWidth="1"/>
    <col min="12" max="12" width="9.14166666666667" style="6" customWidth="1"/>
    <col min="13" max="13" width="9.14166666666667" style="1" customWidth="1"/>
    <col min="14" max="14" width="9.14166666666667" style="5" customWidth="1"/>
    <col min="15" max="15" width="14.4166666666667" style="1" customWidth="1"/>
    <col min="16" max="16" width="12.775" style="1" customWidth="1"/>
    <col min="17" max="17" width="11.8916666666667" style="5"/>
    <col min="18" max="18" width="5.71666666666667" style="5" hidden="1" customWidth="1"/>
    <col min="19" max="19" width="17.075" style="5" hidden="1" customWidth="1"/>
    <col min="20" max="16383" width="9" style="5"/>
  </cols>
  <sheetData>
    <row r="1" ht="22" customHeight="1" spans="1:16">
      <c r="A1" s="8" t="s">
        <v>0</v>
      </c>
      <c r="B1" s="9"/>
      <c r="C1" s="10"/>
      <c r="D1" s="11"/>
      <c r="E1" s="12"/>
      <c r="F1" s="11"/>
      <c r="G1" s="13"/>
      <c r="H1" s="11"/>
      <c r="I1" s="13"/>
      <c r="J1" s="11"/>
      <c r="K1" s="13"/>
      <c r="L1" s="11"/>
      <c r="M1" s="13"/>
      <c r="N1" s="35"/>
      <c r="O1" s="13"/>
      <c r="P1" s="13"/>
    </row>
    <row r="2" s="1" customFormat="1" ht="40" customHeight="1" spans="1:20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="2" customFormat="1" ht="30" customHeight="1" spans="1:16383">
      <c r="A3" s="15" t="s">
        <v>2</v>
      </c>
      <c r="B3" s="16" t="s">
        <v>3</v>
      </c>
      <c r="C3" s="17" t="s">
        <v>4</v>
      </c>
      <c r="D3" s="17" t="s">
        <v>5</v>
      </c>
      <c r="E3" s="17" t="s">
        <v>6</v>
      </c>
      <c r="F3" s="18" t="s">
        <v>7</v>
      </c>
      <c r="G3" s="17" t="s">
        <v>8</v>
      </c>
      <c r="H3" s="19"/>
      <c r="I3" s="17" t="s">
        <v>9</v>
      </c>
      <c r="J3" s="19"/>
      <c r="K3" s="17" t="s">
        <v>10</v>
      </c>
      <c r="L3" s="19"/>
      <c r="M3" s="17" t="s">
        <v>11</v>
      </c>
      <c r="N3" s="19"/>
      <c r="O3" s="18" t="s">
        <v>12</v>
      </c>
      <c r="P3" s="18" t="s">
        <v>13</v>
      </c>
      <c r="Q3" s="38" t="s">
        <v>14</v>
      </c>
      <c r="R3" s="39" t="s">
        <v>15</v>
      </c>
      <c r="S3" s="39" t="s">
        <v>16</v>
      </c>
      <c r="T3" s="40" t="s">
        <v>17</v>
      </c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3"/>
      <c r="XEJ3" s="3"/>
      <c r="XEK3" s="3"/>
      <c r="XEL3" s="3"/>
      <c r="XEM3" s="3"/>
      <c r="XEN3" s="3"/>
      <c r="XEO3" s="3"/>
      <c r="XEP3" s="3"/>
      <c r="XEQ3" s="3"/>
      <c r="XER3" s="3"/>
      <c r="XES3" s="3"/>
      <c r="XET3" s="3"/>
      <c r="XEU3" s="3"/>
      <c r="XEV3" s="3"/>
      <c r="XEW3" s="3"/>
      <c r="XEX3" s="3"/>
      <c r="XEY3" s="3"/>
      <c r="XEZ3" s="3"/>
      <c r="XFA3" s="3"/>
      <c r="XFB3" s="3"/>
      <c r="XFC3" s="3"/>
    </row>
    <row r="4" s="3" customFormat="1" ht="45" customHeight="1" spans="1:20">
      <c r="A4" s="20"/>
      <c r="B4" s="21"/>
      <c r="C4" s="19"/>
      <c r="D4" s="19"/>
      <c r="E4" s="19"/>
      <c r="F4" s="22"/>
      <c r="G4" s="17" t="s">
        <v>18</v>
      </c>
      <c r="H4" s="18" t="s">
        <v>19</v>
      </c>
      <c r="I4" s="17" t="s">
        <v>18</v>
      </c>
      <c r="J4" s="18" t="s">
        <v>19</v>
      </c>
      <c r="K4" s="18" t="s">
        <v>18</v>
      </c>
      <c r="L4" s="18" t="s">
        <v>19</v>
      </c>
      <c r="M4" s="17" t="s">
        <v>18</v>
      </c>
      <c r="N4" s="17" t="s">
        <v>19</v>
      </c>
      <c r="O4" s="22"/>
      <c r="P4" s="22"/>
      <c r="Q4" s="41"/>
      <c r="R4" s="42"/>
      <c r="S4" s="42"/>
      <c r="T4" s="43"/>
    </row>
    <row r="5" s="4" customFormat="1" ht="26.5" customHeight="1" spans="1:20">
      <c r="A5" s="20">
        <v>1</v>
      </c>
      <c r="B5" s="23" t="s">
        <v>20</v>
      </c>
      <c r="C5" s="20" t="s">
        <v>21</v>
      </c>
      <c r="D5" s="20" t="s">
        <v>22</v>
      </c>
      <c r="E5" s="20">
        <v>8</v>
      </c>
      <c r="F5" s="20" t="s">
        <v>23</v>
      </c>
      <c r="G5" s="20">
        <v>26</v>
      </c>
      <c r="H5" s="24">
        <v>1678.6</v>
      </c>
      <c r="I5" s="20">
        <v>26</v>
      </c>
      <c r="J5" s="24">
        <v>1597.2</v>
      </c>
      <c r="K5" s="20">
        <v>26</v>
      </c>
      <c r="L5" s="24">
        <v>1700.6</v>
      </c>
      <c r="M5" s="20">
        <f>K5+I5+G5</f>
        <v>78</v>
      </c>
      <c r="N5" s="20">
        <f>L5+J5+H5</f>
        <v>4976.4</v>
      </c>
      <c r="O5" s="36">
        <f t="shared" ref="O5:O24" si="0">E5*N5*1.1</f>
        <v>43792.32</v>
      </c>
      <c r="P5" s="37">
        <f t="shared" ref="P5:P24" si="1">141672/3691679.926</f>
        <v>0.0383760246933174</v>
      </c>
      <c r="Q5" s="36">
        <f>P5*E5*N5*1*1.1</f>
        <v>1680.57515369766</v>
      </c>
      <c r="R5" s="36"/>
      <c r="S5" s="37"/>
      <c r="T5" s="36"/>
    </row>
    <row r="6" s="4" customFormat="1" ht="26.5" customHeight="1" spans="1:20">
      <c r="A6" s="20">
        <v>2</v>
      </c>
      <c r="B6" s="25"/>
      <c r="C6" s="20" t="s">
        <v>24</v>
      </c>
      <c r="D6" s="20" t="s">
        <v>25</v>
      </c>
      <c r="E6" s="20">
        <v>18</v>
      </c>
      <c r="F6" s="20" t="s">
        <v>23</v>
      </c>
      <c r="G6" s="20">
        <v>3</v>
      </c>
      <c r="H6" s="24">
        <v>570.8</v>
      </c>
      <c r="I6" s="20">
        <v>1</v>
      </c>
      <c r="J6" s="20">
        <v>189.3</v>
      </c>
      <c r="K6" s="24">
        <v>1</v>
      </c>
      <c r="L6" s="24">
        <v>110.6</v>
      </c>
      <c r="M6" s="20">
        <f t="shared" ref="M6:M37" si="2">K6+I6+G6</f>
        <v>5</v>
      </c>
      <c r="N6" s="20">
        <f t="shared" ref="N6:N37" si="3">L6+J6+H6</f>
        <v>870.7</v>
      </c>
      <c r="O6" s="36">
        <f t="shared" si="0"/>
        <v>17239.86</v>
      </c>
      <c r="P6" s="37">
        <f t="shared" si="1"/>
        <v>0.0383760246933174</v>
      </c>
      <c r="Q6" s="36">
        <f>P6*E6*N6*1*1.1</f>
        <v>661.597293069334</v>
      </c>
      <c r="R6" s="36"/>
      <c r="S6" s="36"/>
      <c r="T6" s="36"/>
    </row>
    <row r="7" s="4" customFormat="1" ht="26.5" customHeight="1" spans="1:20">
      <c r="A7" s="20">
        <v>3</v>
      </c>
      <c r="B7" s="25"/>
      <c r="C7" s="20" t="s">
        <v>26</v>
      </c>
      <c r="D7" s="20" t="s">
        <v>27</v>
      </c>
      <c r="E7" s="20">
        <v>8</v>
      </c>
      <c r="F7" s="20" t="s">
        <v>23</v>
      </c>
      <c r="G7" s="20">
        <v>24</v>
      </c>
      <c r="H7" s="24">
        <v>1500.02</v>
      </c>
      <c r="I7" s="20">
        <v>24</v>
      </c>
      <c r="J7" s="24">
        <v>1500.3</v>
      </c>
      <c r="K7" s="20">
        <v>23</v>
      </c>
      <c r="L7" s="24">
        <v>1500.6</v>
      </c>
      <c r="M7" s="20">
        <f t="shared" si="2"/>
        <v>71</v>
      </c>
      <c r="N7" s="20">
        <f t="shared" si="3"/>
        <v>4500.92</v>
      </c>
      <c r="O7" s="36">
        <f t="shared" si="0"/>
        <v>39608.096</v>
      </c>
      <c r="P7" s="37">
        <f t="shared" si="1"/>
        <v>0.0383760246933174</v>
      </c>
      <c r="Q7" s="36">
        <f>P7*E7*N7*1*1.1</f>
        <v>1520.00127015128</v>
      </c>
      <c r="R7" s="36"/>
      <c r="S7" s="36"/>
      <c r="T7" s="36"/>
    </row>
    <row r="8" s="4" customFormat="1" ht="26.5" customHeight="1" spans="1:20">
      <c r="A8" s="20">
        <v>4</v>
      </c>
      <c r="B8" s="25"/>
      <c r="C8" s="20" t="s">
        <v>21</v>
      </c>
      <c r="D8" s="20" t="s">
        <v>28</v>
      </c>
      <c r="E8" s="20">
        <v>8</v>
      </c>
      <c r="F8" s="20" t="s">
        <v>23</v>
      </c>
      <c r="G8" s="20">
        <v>25</v>
      </c>
      <c r="H8" s="24">
        <v>1500.3</v>
      </c>
      <c r="I8" s="20">
        <v>25</v>
      </c>
      <c r="J8" s="24">
        <v>1500.2</v>
      </c>
      <c r="K8" s="20">
        <v>25</v>
      </c>
      <c r="L8" s="24">
        <v>1500.6</v>
      </c>
      <c r="M8" s="20">
        <f t="shared" si="2"/>
        <v>75</v>
      </c>
      <c r="N8" s="20">
        <f t="shared" si="3"/>
        <v>4501.1</v>
      </c>
      <c r="O8" s="36">
        <f t="shared" si="0"/>
        <v>39609.68</v>
      </c>
      <c r="P8" s="37">
        <f t="shared" si="1"/>
        <v>0.0383760246933174</v>
      </c>
      <c r="Q8" s="36">
        <f>P8*E8*N8*1*1.1</f>
        <v>1520.0620577744</v>
      </c>
      <c r="R8" s="36"/>
      <c r="S8" s="36"/>
      <c r="T8" s="36"/>
    </row>
    <row r="9" s="4" customFormat="1" ht="26.5" customHeight="1" spans="1:20">
      <c r="A9" s="20">
        <v>5</v>
      </c>
      <c r="B9" s="25"/>
      <c r="C9" s="20" t="s">
        <v>29</v>
      </c>
      <c r="D9" s="20" t="s">
        <v>30</v>
      </c>
      <c r="E9" s="20">
        <v>8</v>
      </c>
      <c r="F9" s="20" t="s">
        <v>23</v>
      </c>
      <c r="G9" s="20">
        <v>25</v>
      </c>
      <c r="H9" s="24">
        <v>2800</v>
      </c>
      <c r="I9" s="20">
        <v>26</v>
      </c>
      <c r="J9" s="24">
        <v>2400.2</v>
      </c>
      <c r="K9" s="20">
        <v>23</v>
      </c>
      <c r="L9" s="24">
        <v>2600.3</v>
      </c>
      <c r="M9" s="20">
        <f t="shared" si="2"/>
        <v>74</v>
      </c>
      <c r="N9" s="20">
        <f t="shared" si="3"/>
        <v>7800.5</v>
      </c>
      <c r="O9" s="36">
        <f t="shared" si="0"/>
        <v>68644.4</v>
      </c>
      <c r="P9" s="37">
        <f t="shared" si="1"/>
        <v>0.0383760246933174</v>
      </c>
      <c r="Q9" s="36">
        <f>P9*E9*N9*1*1.1</f>
        <v>2634.29918945795</v>
      </c>
      <c r="R9" s="36"/>
      <c r="S9" s="36"/>
      <c r="T9" s="36"/>
    </row>
    <row r="10" s="4" customFormat="1" ht="26.5" customHeight="1" spans="1:20">
      <c r="A10" s="20">
        <v>6</v>
      </c>
      <c r="B10" s="25"/>
      <c r="C10" s="20" t="s">
        <v>26</v>
      </c>
      <c r="D10" s="20" t="s">
        <v>31</v>
      </c>
      <c r="E10" s="20">
        <v>8</v>
      </c>
      <c r="F10" s="20" t="s">
        <v>23</v>
      </c>
      <c r="G10" s="20">
        <v>23</v>
      </c>
      <c r="H10" s="20">
        <v>1800</v>
      </c>
      <c r="I10" s="20">
        <v>24</v>
      </c>
      <c r="J10" s="20">
        <v>1550.3</v>
      </c>
      <c r="K10" s="20">
        <v>23</v>
      </c>
      <c r="L10" s="20">
        <v>1760.5</v>
      </c>
      <c r="M10" s="20">
        <f t="shared" si="2"/>
        <v>70</v>
      </c>
      <c r="N10" s="20">
        <f t="shared" si="3"/>
        <v>5110.8</v>
      </c>
      <c r="O10" s="36">
        <f t="shared" si="0"/>
        <v>44975.04</v>
      </c>
      <c r="P10" s="37">
        <f t="shared" si="1"/>
        <v>0.0383760246933174</v>
      </c>
      <c r="Q10" s="36">
        <f t="shared" ref="Q10:Q24" si="4">P10*E10*N10*1*1.1</f>
        <v>1725.96324562294</v>
      </c>
      <c r="R10" s="36"/>
      <c r="S10" s="36"/>
      <c r="T10" s="36"/>
    </row>
    <row r="11" s="4" customFormat="1" ht="24" customHeight="1" spans="1:20">
      <c r="A11" s="20">
        <v>7</v>
      </c>
      <c r="B11" s="25"/>
      <c r="C11" s="20" t="s">
        <v>32</v>
      </c>
      <c r="D11" s="20" t="s">
        <v>33</v>
      </c>
      <c r="E11" s="20">
        <v>6</v>
      </c>
      <c r="F11" s="20" t="s">
        <v>23</v>
      </c>
      <c r="G11" s="20">
        <v>3</v>
      </c>
      <c r="H11" s="20">
        <v>534.8</v>
      </c>
      <c r="I11" s="20">
        <v>20</v>
      </c>
      <c r="J11" s="20">
        <v>1100.3</v>
      </c>
      <c r="K11" s="20">
        <v>19</v>
      </c>
      <c r="L11" s="20">
        <v>1300.5</v>
      </c>
      <c r="M11" s="20">
        <f t="shared" si="2"/>
        <v>42</v>
      </c>
      <c r="N11" s="20">
        <f t="shared" si="3"/>
        <v>2935.6</v>
      </c>
      <c r="O11" s="36">
        <f t="shared" si="0"/>
        <v>19374.96</v>
      </c>
      <c r="P11" s="37">
        <f t="shared" si="1"/>
        <v>0.0383760246933174</v>
      </c>
      <c r="Q11" s="36">
        <f t="shared" si="4"/>
        <v>743.533943392036</v>
      </c>
      <c r="R11" s="36"/>
      <c r="S11" s="36"/>
      <c r="T11" s="44"/>
    </row>
    <row r="12" s="4" customFormat="1" ht="26.5" customHeight="1" spans="1:20">
      <c r="A12" s="20">
        <v>8</v>
      </c>
      <c r="B12" s="25"/>
      <c r="C12" s="20" t="s">
        <v>32</v>
      </c>
      <c r="D12" s="20" t="s">
        <v>34</v>
      </c>
      <c r="E12" s="20">
        <v>8</v>
      </c>
      <c r="F12" s="20" t="s">
        <v>23</v>
      </c>
      <c r="G12" s="20">
        <v>11</v>
      </c>
      <c r="H12" s="20">
        <v>605.55</v>
      </c>
      <c r="I12" s="20">
        <v>5</v>
      </c>
      <c r="J12" s="20">
        <v>622.1</v>
      </c>
      <c r="K12" s="20">
        <v>11</v>
      </c>
      <c r="L12" s="20">
        <v>528.22</v>
      </c>
      <c r="M12" s="20">
        <f t="shared" si="2"/>
        <v>27</v>
      </c>
      <c r="N12" s="20">
        <f t="shared" si="3"/>
        <v>1755.87</v>
      </c>
      <c r="O12" s="36">
        <f t="shared" si="0"/>
        <v>15451.656</v>
      </c>
      <c r="P12" s="37">
        <f t="shared" si="1"/>
        <v>0.0383760246933174</v>
      </c>
      <c r="Q12" s="36">
        <f t="shared" si="4"/>
        <v>592.973132208645</v>
      </c>
      <c r="R12" s="36"/>
      <c r="S12" s="36"/>
      <c r="T12" s="36"/>
    </row>
    <row r="13" s="4" customFormat="1" ht="26.5" customHeight="1" spans="1:20">
      <c r="A13" s="20">
        <v>9</v>
      </c>
      <c r="B13" s="25"/>
      <c r="C13" s="20" t="s">
        <v>32</v>
      </c>
      <c r="D13" s="20" t="s">
        <v>35</v>
      </c>
      <c r="E13" s="20">
        <v>6</v>
      </c>
      <c r="F13" s="20" t="s">
        <v>23</v>
      </c>
      <c r="G13" s="20">
        <v>0</v>
      </c>
      <c r="H13" s="20">
        <v>0</v>
      </c>
      <c r="I13" s="20">
        <v>2</v>
      </c>
      <c r="J13" s="20">
        <v>230.2</v>
      </c>
      <c r="K13" s="20">
        <v>0</v>
      </c>
      <c r="L13" s="20">
        <v>0</v>
      </c>
      <c r="M13" s="20">
        <f t="shared" si="2"/>
        <v>2</v>
      </c>
      <c r="N13" s="20">
        <f t="shared" si="3"/>
        <v>230.2</v>
      </c>
      <c r="O13" s="36">
        <f t="shared" si="0"/>
        <v>1519.32</v>
      </c>
      <c r="P13" s="37">
        <f t="shared" si="1"/>
        <v>0.0383760246933174</v>
      </c>
      <c r="Q13" s="36">
        <f t="shared" si="4"/>
        <v>58.3054618370509</v>
      </c>
      <c r="R13" s="36"/>
      <c r="S13" s="36"/>
      <c r="T13" s="36"/>
    </row>
    <row r="14" s="4" customFormat="1" ht="26.5" customHeight="1" spans="1:20">
      <c r="A14" s="20">
        <v>10</v>
      </c>
      <c r="B14" s="25"/>
      <c r="C14" s="20" t="s">
        <v>26</v>
      </c>
      <c r="D14" s="20" t="s">
        <v>36</v>
      </c>
      <c r="E14" s="20">
        <v>8</v>
      </c>
      <c r="F14" s="20" t="s">
        <v>23</v>
      </c>
      <c r="G14" s="20">
        <v>22</v>
      </c>
      <c r="H14" s="24">
        <v>1789.3</v>
      </c>
      <c r="I14" s="20">
        <v>24</v>
      </c>
      <c r="J14" s="20">
        <v>1500.2</v>
      </c>
      <c r="K14" s="20">
        <v>24</v>
      </c>
      <c r="L14" s="20">
        <v>1700.2</v>
      </c>
      <c r="M14" s="20">
        <f t="shared" si="2"/>
        <v>70</v>
      </c>
      <c r="N14" s="20">
        <f t="shared" si="3"/>
        <v>4989.7</v>
      </c>
      <c r="O14" s="36">
        <f t="shared" si="0"/>
        <v>43909.36</v>
      </c>
      <c r="P14" s="37">
        <f t="shared" si="1"/>
        <v>0.0383760246933174</v>
      </c>
      <c r="Q14" s="36">
        <f t="shared" si="4"/>
        <v>1685.06668362776</v>
      </c>
      <c r="R14" s="36"/>
      <c r="S14" s="36"/>
      <c r="T14" s="36"/>
    </row>
    <row r="15" s="4" customFormat="1" ht="26.5" customHeight="1" spans="1:20">
      <c r="A15" s="20">
        <v>11</v>
      </c>
      <c r="B15" s="25"/>
      <c r="C15" s="20" t="s">
        <v>37</v>
      </c>
      <c r="D15" s="20" t="s">
        <v>38</v>
      </c>
      <c r="E15" s="20">
        <v>8</v>
      </c>
      <c r="F15" s="20" t="s">
        <v>23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f t="shared" si="2"/>
        <v>0</v>
      </c>
      <c r="N15" s="20">
        <f t="shared" si="3"/>
        <v>0</v>
      </c>
      <c r="O15" s="36">
        <f t="shared" si="0"/>
        <v>0</v>
      </c>
      <c r="P15" s="37">
        <f t="shared" si="1"/>
        <v>0.0383760246933174</v>
      </c>
      <c r="Q15" s="36">
        <f t="shared" si="4"/>
        <v>0</v>
      </c>
      <c r="R15" s="36"/>
      <c r="S15" s="36"/>
      <c r="T15" s="36"/>
    </row>
    <row r="16" s="4" customFormat="1" ht="26.5" customHeight="1" spans="1:20">
      <c r="A16" s="20">
        <v>12</v>
      </c>
      <c r="B16" s="25"/>
      <c r="C16" s="20" t="s">
        <v>21</v>
      </c>
      <c r="D16" s="20" t="s">
        <v>39</v>
      </c>
      <c r="E16" s="20">
        <v>8</v>
      </c>
      <c r="F16" s="20" t="s">
        <v>23</v>
      </c>
      <c r="G16" s="20">
        <v>22</v>
      </c>
      <c r="H16" s="20">
        <v>1463.2</v>
      </c>
      <c r="I16" s="20">
        <v>26</v>
      </c>
      <c r="J16" s="20">
        <v>1560.3</v>
      </c>
      <c r="K16" s="20">
        <v>25</v>
      </c>
      <c r="L16" s="20">
        <v>1600.3</v>
      </c>
      <c r="M16" s="20">
        <f t="shared" si="2"/>
        <v>73</v>
      </c>
      <c r="N16" s="20">
        <f t="shared" si="3"/>
        <v>4623.8</v>
      </c>
      <c r="O16" s="36">
        <f t="shared" si="0"/>
        <v>40689.44</v>
      </c>
      <c r="P16" s="37">
        <f t="shared" si="1"/>
        <v>0.0383760246933174</v>
      </c>
      <c r="Q16" s="36">
        <f t="shared" si="4"/>
        <v>1561.49895419725</v>
      </c>
      <c r="R16" s="36"/>
      <c r="S16" s="36"/>
      <c r="T16" s="36"/>
    </row>
    <row r="17" s="4" customFormat="1" ht="26.5" customHeight="1" spans="1:20">
      <c r="A17" s="20">
        <v>13</v>
      </c>
      <c r="B17" s="25"/>
      <c r="C17" s="20" t="s">
        <v>32</v>
      </c>
      <c r="D17" s="20" t="s">
        <v>40</v>
      </c>
      <c r="E17" s="20">
        <v>8</v>
      </c>
      <c r="F17" s="20" t="s">
        <v>23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f t="shared" si="2"/>
        <v>0</v>
      </c>
      <c r="N17" s="20">
        <f t="shared" si="3"/>
        <v>0</v>
      </c>
      <c r="O17" s="36">
        <f t="shared" si="0"/>
        <v>0</v>
      </c>
      <c r="P17" s="37">
        <f t="shared" si="1"/>
        <v>0.0383760246933174</v>
      </c>
      <c r="Q17" s="36">
        <f t="shared" si="4"/>
        <v>0</v>
      </c>
      <c r="R17" s="36"/>
      <c r="S17" s="36"/>
      <c r="T17" s="36"/>
    </row>
    <row r="18" s="4" customFormat="1" ht="26.5" customHeight="1" spans="1:20">
      <c r="A18" s="20">
        <v>14</v>
      </c>
      <c r="B18" s="25"/>
      <c r="C18" s="20" t="s">
        <v>41</v>
      </c>
      <c r="D18" s="20" t="s">
        <v>42</v>
      </c>
      <c r="E18" s="20">
        <v>6</v>
      </c>
      <c r="F18" s="20" t="s">
        <v>23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f t="shared" si="2"/>
        <v>0</v>
      </c>
      <c r="N18" s="20">
        <f t="shared" si="3"/>
        <v>0</v>
      </c>
      <c r="O18" s="36">
        <f t="shared" si="0"/>
        <v>0</v>
      </c>
      <c r="P18" s="37">
        <f t="shared" si="1"/>
        <v>0.0383760246933174</v>
      </c>
      <c r="Q18" s="36">
        <f t="shared" si="4"/>
        <v>0</v>
      </c>
      <c r="R18" s="36"/>
      <c r="S18" s="36"/>
      <c r="T18" s="36"/>
    </row>
    <row r="19" s="4" customFormat="1" ht="26.5" customHeight="1" spans="1:20">
      <c r="A19" s="20">
        <v>15</v>
      </c>
      <c r="B19" s="25"/>
      <c r="C19" s="20" t="s">
        <v>43</v>
      </c>
      <c r="D19" s="20" t="s">
        <v>44</v>
      </c>
      <c r="E19" s="20">
        <v>47</v>
      </c>
      <c r="F19" s="20" t="s">
        <v>23</v>
      </c>
      <c r="G19" s="20">
        <v>25</v>
      </c>
      <c r="H19" s="20">
        <v>800</v>
      </c>
      <c r="I19" s="20">
        <v>3</v>
      </c>
      <c r="J19" s="20">
        <v>206.4</v>
      </c>
      <c r="K19" s="20">
        <v>23</v>
      </c>
      <c r="L19" s="20">
        <v>706.6</v>
      </c>
      <c r="M19" s="20">
        <f t="shared" si="2"/>
        <v>51</v>
      </c>
      <c r="N19" s="20">
        <f t="shared" si="3"/>
        <v>1713</v>
      </c>
      <c r="O19" s="36">
        <f t="shared" si="0"/>
        <v>88562.1</v>
      </c>
      <c r="P19" s="37">
        <f t="shared" si="1"/>
        <v>0.0383760246933174</v>
      </c>
      <c r="Q19" s="36">
        <f t="shared" si="4"/>
        <v>3398.66133649204</v>
      </c>
      <c r="R19" s="36"/>
      <c r="S19" s="36"/>
      <c r="T19" s="36"/>
    </row>
    <row r="20" s="4" customFormat="1" ht="26.5" customHeight="1" spans="1:20">
      <c r="A20" s="20">
        <v>16</v>
      </c>
      <c r="B20" s="25"/>
      <c r="C20" s="20" t="s">
        <v>45</v>
      </c>
      <c r="D20" s="20" t="s">
        <v>46</v>
      </c>
      <c r="E20" s="20">
        <v>6</v>
      </c>
      <c r="F20" s="20" t="s">
        <v>23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f t="shared" si="2"/>
        <v>0</v>
      </c>
      <c r="N20" s="20">
        <f t="shared" si="3"/>
        <v>0</v>
      </c>
      <c r="O20" s="36">
        <f t="shared" si="0"/>
        <v>0</v>
      </c>
      <c r="P20" s="37">
        <f t="shared" si="1"/>
        <v>0.0383760246933174</v>
      </c>
      <c r="Q20" s="36">
        <f t="shared" si="4"/>
        <v>0</v>
      </c>
      <c r="R20" s="36"/>
      <c r="S20" s="36"/>
      <c r="T20" s="36"/>
    </row>
    <row r="21" s="4" customFormat="1" ht="26.5" customHeight="1" spans="1:20">
      <c r="A21" s="20">
        <v>17</v>
      </c>
      <c r="B21" s="25"/>
      <c r="C21" s="20" t="s">
        <v>37</v>
      </c>
      <c r="D21" s="20" t="s">
        <v>47</v>
      </c>
      <c r="E21" s="20">
        <v>49</v>
      </c>
      <c r="F21" s="20" t="s">
        <v>23</v>
      </c>
      <c r="G21" s="20">
        <v>21</v>
      </c>
      <c r="H21" s="20">
        <v>1023.6</v>
      </c>
      <c r="I21" s="20">
        <v>13</v>
      </c>
      <c r="J21" s="20">
        <v>950.3</v>
      </c>
      <c r="K21" s="20">
        <v>22</v>
      </c>
      <c r="L21" s="20">
        <v>1400.3</v>
      </c>
      <c r="M21" s="20">
        <f t="shared" si="2"/>
        <v>56</v>
      </c>
      <c r="N21" s="20">
        <f t="shared" si="3"/>
        <v>3374.2</v>
      </c>
      <c r="O21" s="36">
        <f t="shared" si="0"/>
        <v>181869.38</v>
      </c>
      <c r="P21" s="37">
        <f t="shared" si="1"/>
        <v>0.0383760246933174</v>
      </c>
      <c r="Q21" s="36">
        <f t="shared" si="4"/>
        <v>6979.42381783832</v>
      </c>
      <c r="R21" s="36"/>
      <c r="S21" s="36"/>
      <c r="T21" s="36"/>
    </row>
    <row r="22" s="4" customFormat="1" ht="26.5" customHeight="1" spans="1:20">
      <c r="A22" s="20">
        <v>18</v>
      </c>
      <c r="B22" s="25"/>
      <c r="C22" s="20" t="s">
        <v>48</v>
      </c>
      <c r="D22" s="20" t="s">
        <v>49</v>
      </c>
      <c r="E22" s="20">
        <v>49</v>
      </c>
      <c r="F22" s="20" t="s">
        <v>23</v>
      </c>
      <c r="G22" s="20">
        <v>20</v>
      </c>
      <c r="H22" s="20">
        <v>929.6</v>
      </c>
      <c r="I22" s="20">
        <v>12</v>
      </c>
      <c r="J22" s="20">
        <v>806.3</v>
      </c>
      <c r="K22" s="20">
        <v>22</v>
      </c>
      <c r="L22" s="20">
        <v>810.3</v>
      </c>
      <c r="M22" s="20">
        <f t="shared" si="2"/>
        <v>54</v>
      </c>
      <c r="N22" s="20">
        <f t="shared" si="3"/>
        <v>2546.2</v>
      </c>
      <c r="O22" s="36">
        <f t="shared" si="0"/>
        <v>137240.18</v>
      </c>
      <c r="P22" s="37">
        <f t="shared" si="1"/>
        <v>0.0383760246933174</v>
      </c>
      <c r="Q22" s="36">
        <f t="shared" si="4"/>
        <v>5266.73253659532</v>
      </c>
      <c r="R22" s="36"/>
      <c r="S22" s="36"/>
      <c r="T22" s="36"/>
    </row>
    <row r="23" s="4" customFormat="1" ht="26.5" customHeight="1" spans="1:20">
      <c r="A23" s="20">
        <v>19</v>
      </c>
      <c r="B23" s="25"/>
      <c r="C23" s="20" t="s">
        <v>41</v>
      </c>
      <c r="D23" s="20" t="s">
        <v>50</v>
      </c>
      <c r="E23" s="20">
        <v>8</v>
      </c>
      <c r="F23" s="20" t="s">
        <v>23</v>
      </c>
      <c r="G23" s="20">
        <v>8</v>
      </c>
      <c r="H23" s="20">
        <v>466.64</v>
      </c>
      <c r="I23" s="20">
        <v>1</v>
      </c>
      <c r="J23" s="20">
        <v>59.8</v>
      </c>
      <c r="K23" s="20">
        <v>13</v>
      </c>
      <c r="L23" s="20">
        <v>624.8</v>
      </c>
      <c r="M23" s="20">
        <f t="shared" si="2"/>
        <v>22</v>
      </c>
      <c r="N23" s="20">
        <f t="shared" si="3"/>
        <v>1151.24</v>
      </c>
      <c r="O23" s="36">
        <f t="shared" si="0"/>
        <v>10130.912</v>
      </c>
      <c r="P23" s="37">
        <f t="shared" si="1"/>
        <v>0.0383760246933174</v>
      </c>
      <c r="Q23" s="36">
        <f t="shared" si="4"/>
        <v>388.784129077825</v>
      </c>
      <c r="R23" s="36"/>
      <c r="S23" s="36"/>
      <c r="T23" s="36"/>
    </row>
    <row r="24" s="4" customFormat="1" ht="26.5" customHeight="1" spans="1:20">
      <c r="A24" s="20">
        <v>20</v>
      </c>
      <c r="B24" s="26"/>
      <c r="C24" s="20" t="s">
        <v>43</v>
      </c>
      <c r="D24" s="20" t="s">
        <v>51</v>
      </c>
      <c r="E24" s="20">
        <v>6</v>
      </c>
      <c r="F24" s="20" t="s">
        <v>23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f t="shared" si="2"/>
        <v>0</v>
      </c>
      <c r="N24" s="20">
        <f t="shared" si="3"/>
        <v>0</v>
      </c>
      <c r="O24" s="36">
        <f t="shared" si="0"/>
        <v>0</v>
      </c>
      <c r="P24" s="37">
        <f t="shared" si="1"/>
        <v>0.0383760246933174</v>
      </c>
      <c r="Q24" s="36">
        <f t="shared" si="4"/>
        <v>0</v>
      </c>
      <c r="R24" s="36"/>
      <c r="S24" s="36"/>
      <c r="T24" s="36"/>
    </row>
    <row r="25" s="4" customFormat="1" ht="40" customHeight="1" spans="1:20">
      <c r="A25" s="27" t="s">
        <v>52</v>
      </c>
      <c r="B25" s="28"/>
      <c r="C25" s="29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36"/>
      <c r="P25" s="37"/>
      <c r="Q25" s="45">
        <f>SUM(Q5:Q24)</f>
        <v>30417.4782050398</v>
      </c>
      <c r="R25" s="36"/>
      <c r="S25" s="36"/>
      <c r="T25" s="36"/>
    </row>
    <row r="26" s="4" customFormat="1" ht="26.5" customHeight="1" spans="1:20">
      <c r="A26" s="30">
        <v>21</v>
      </c>
      <c r="B26" s="31" t="s">
        <v>53</v>
      </c>
      <c r="C26" s="32" t="s">
        <v>54</v>
      </c>
      <c r="D26" s="20" t="s">
        <v>55</v>
      </c>
      <c r="E26" s="20">
        <v>8</v>
      </c>
      <c r="F26" s="20" t="s">
        <v>23</v>
      </c>
      <c r="G26" s="20">
        <v>12</v>
      </c>
      <c r="H26" s="20">
        <v>1980</v>
      </c>
      <c r="I26" s="20">
        <v>18</v>
      </c>
      <c r="J26" s="20">
        <v>2780</v>
      </c>
      <c r="K26" s="20">
        <v>24</v>
      </c>
      <c r="L26" s="20">
        <v>3300</v>
      </c>
      <c r="M26" s="20">
        <f t="shared" ref="M26:M38" si="5">K26+I26+G26</f>
        <v>54</v>
      </c>
      <c r="N26" s="20">
        <f t="shared" ref="N26:N38" si="6">L26+J26+H26</f>
        <v>8060</v>
      </c>
      <c r="O26" s="36">
        <f t="shared" ref="O26:O49" si="7">E26*N26*1.1</f>
        <v>70928</v>
      </c>
      <c r="P26" s="37">
        <f t="shared" ref="P26:P68" si="8">141672/3691679.926</f>
        <v>0.0383760246933174</v>
      </c>
      <c r="Q26" s="36">
        <f t="shared" ref="Q26:Q38" si="9">P26*E26*N26*1*1.1</f>
        <v>2721.93467944761</v>
      </c>
      <c r="R26" s="36"/>
      <c r="S26" s="36"/>
      <c r="T26" s="36"/>
    </row>
    <row r="27" s="4" customFormat="1" ht="26.5" customHeight="1" spans="1:20">
      <c r="A27" s="30">
        <v>22</v>
      </c>
      <c r="B27" s="31"/>
      <c r="C27" s="32" t="s">
        <v>54</v>
      </c>
      <c r="D27" s="20" t="s">
        <v>56</v>
      </c>
      <c r="E27" s="20">
        <v>8</v>
      </c>
      <c r="F27" s="20" t="s">
        <v>23</v>
      </c>
      <c r="G27" s="20">
        <v>11</v>
      </c>
      <c r="H27" s="20">
        <v>1865.34</v>
      </c>
      <c r="I27" s="20">
        <v>16</v>
      </c>
      <c r="J27" s="20">
        <v>2400</v>
      </c>
      <c r="K27" s="20">
        <v>16</v>
      </c>
      <c r="L27" s="20">
        <v>2495</v>
      </c>
      <c r="M27" s="20">
        <f t="shared" si="5"/>
        <v>43</v>
      </c>
      <c r="N27" s="20">
        <f t="shared" si="6"/>
        <v>6760.34</v>
      </c>
      <c r="O27" s="36">
        <f t="shared" si="7"/>
        <v>59490.992</v>
      </c>
      <c r="P27" s="37">
        <f t="shared" si="8"/>
        <v>0.0383760246933174</v>
      </c>
      <c r="Q27" s="36">
        <f t="shared" si="9"/>
        <v>2283.02777802195</v>
      </c>
      <c r="R27" s="36"/>
      <c r="S27" s="36"/>
      <c r="T27" s="36"/>
    </row>
    <row r="28" s="4" customFormat="1" ht="26.5" customHeight="1" spans="1:20">
      <c r="A28" s="30">
        <v>23</v>
      </c>
      <c r="B28" s="31"/>
      <c r="C28" s="32" t="s">
        <v>54</v>
      </c>
      <c r="D28" s="20" t="s">
        <v>57</v>
      </c>
      <c r="E28" s="20">
        <v>8</v>
      </c>
      <c r="F28" s="20" t="s">
        <v>23</v>
      </c>
      <c r="G28" s="20">
        <v>16</v>
      </c>
      <c r="H28" s="20">
        <v>2499</v>
      </c>
      <c r="I28" s="20">
        <v>24</v>
      </c>
      <c r="J28" s="20">
        <v>3400</v>
      </c>
      <c r="K28" s="20">
        <v>21</v>
      </c>
      <c r="L28" s="20">
        <v>2800</v>
      </c>
      <c r="M28" s="20">
        <f t="shared" si="5"/>
        <v>61</v>
      </c>
      <c r="N28" s="20">
        <f t="shared" si="6"/>
        <v>8699</v>
      </c>
      <c r="O28" s="36">
        <f t="shared" si="7"/>
        <v>76551.2</v>
      </c>
      <c r="P28" s="37">
        <f t="shared" si="8"/>
        <v>0.0383760246933174</v>
      </c>
      <c r="Q28" s="36">
        <f t="shared" si="9"/>
        <v>2937.73074150308</v>
      </c>
      <c r="R28" s="36"/>
      <c r="S28" s="36"/>
      <c r="T28" s="36"/>
    </row>
    <row r="29" s="4" customFormat="1" ht="26.5" customHeight="1" spans="1:20">
      <c r="A29" s="30">
        <v>24</v>
      </c>
      <c r="B29" s="31"/>
      <c r="C29" s="32" t="s">
        <v>54</v>
      </c>
      <c r="D29" s="20" t="s">
        <v>58</v>
      </c>
      <c r="E29" s="20">
        <v>8</v>
      </c>
      <c r="F29" s="20" t="s">
        <v>23</v>
      </c>
      <c r="G29" s="20">
        <v>13</v>
      </c>
      <c r="H29" s="20">
        <v>2055.69</v>
      </c>
      <c r="I29" s="20">
        <v>20</v>
      </c>
      <c r="J29" s="20">
        <v>2978</v>
      </c>
      <c r="K29" s="20">
        <v>23</v>
      </c>
      <c r="L29" s="20">
        <v>3105</v>
      </c>
      <c r="M29" s="20">
        <f t="shared" si="5"/>
        <v>56</v>
      </c>
      <c r="N29" s="20">
        <f t="shared" si="6"/>
        <v>8138.69</v>
      </c>
      <c r="O29" s="36">
        <f t="shared" si="7"/>
        <v>71620.472</v>
      </c>
      <c r="P29" s="37">
        <f t="shared" si="8"/>
        <v>0.0383760246933174</v>
      </c>
      <c r="Q29" s="36">
        <f t="shared" si="9"/>
        <v>2748.50900201904</v>
      </c>
      <c r="R29" s="36"/>
      <c r="S29" s="36"/>
      <c r="T29" s="36"/>
    </row>
    <row r="30" s="4" customFormat="1" ht="26.5" customHeight="1" spans="1:20">
      <c r="A30" s="30">
        <v>25</v>
      </c>
      <c r="B30" s="31"/>
      <c r="C30" s="32" t="s">
        <v>54</v>
      </c>
      <c r="D30" s="20" t="s">
        <v>59</v>
      </c>
      <c r="E30" s="20">
        <v>8</v>
      </c>
      <c r="F30" s="20" t="s">
        <v>23</v>
      </c>
      <c r="G30" s="20">
        <v>15</v>
      </c>
      <c r="H30" s="20">
        <v>2385.72</v>
      </c>
      <c r="I30" s="20">
        <v>16</v>
      </c>
      <c r="J30" s="20">
        <v>2576</v>
      </c>
      <c r="K30" s="20">
        <v>23</v>
      </c>
      <c r="L30" s="20">
        <v>3109</v>
      </c>
      <c r="M30" s="20">
        <f t="shared" si="5"/>
        <v>54</v>
      </c>
      <c r="N30" s="20">
        <f t="shared" si="6"/>
        <v>8070.72</v>
      </c>
      <c r="O30" s="36">
        <f t="shared" si="7"/>
        <v>71022.336</v>
      </c>
      <c r="P30" s="37">
        <f t="shared" si="8"/>
        <v>0.0383760246933174</v>
      </c>
      <c r="Q30" s="36">
        <f t="shared" si="9"/>
        <v>2725.55492011308</v>
      </c>
      <c r="R30" s="36"/>
      <c r="S30" s="36"/>
      <c r="T30" s="36"/>
    </row>
    <row r="31" s="4" customFormat="1" ht="26.5" customHeight="1" spans="1:20">
      <c r="A31" s="30">
        <v>26</v>
      </c>
      <c r="B31" s="31"/>
      <c r="C31" s="32" t="s">
        <v>54</v>
      </c>
      <c r="D31" s="20" t="s">
        <v>60</v>
      </c>
      <c r="E31" s="20">
        <v>8</v>
      </c>
      <c r="F31" s="20" t="s">
        <v>23</v>
      </c>
      <c r="G31" s="20">
        <v>19</v>
      </c>
      <c r="H31" s="20">
        <v>3090</v>
      </c>
      <c r="I31" s="20">
        <v>21</v>
      </c>
      <c r="J31" s="20">
        <v>3098</v>
      </c>
      <c r="K31" s="20">
        <v>22</v>
      </c>
      <c r="L31" s="20">
        <v>3119</v>
      </c>
      <c r="M31" s="20">
        <f t="shared" si="5"/>
        <v>62</v>
      </c>
      <c r="N31" s="20">
        <f t="shared" si="6"/>
        <v>9307</v>
      </c>
      <c r="O31" s="36">
        <f t="shared" si="7"/>
        <v>81901.6</v>
      </c>
      <c r="P31" s="37">
        <f t="shared" si="8"/>
        <v>0.0383760246933174</v>
      </c>
      <c r="Q31" s="36">
        <f t="shared" si="9"/>
        <v>3143.0578240222</v>
      </c>
      <c r="R31" s="36"/>
      <c r="S31" s="36"/>
      <c r="T31" s="36"/>
    </row>
    <row r="32" s="4" customFormat="1" ht="26.5" customHeight="1" spans="1:20">
      <c r="A32" s="30">
        <v>27</v>
      </c>
      <c r="B32" s="31"/>
      <c r="C32" s="32" t="s">
        <v>61</v>
      </c>
      <c r="D32" s="20" t="s">
        <v>62</v>
      </c>
      <c r="E32" s="20">
        <v>8</v>
      </c>
      <c r="F32" s="20" t="s">
        <v>23</v>
      </c>
      <c r="G32" s="20">
        <v>27</v>
      </c>
      <c r="H32" s="20">
        <v>3500</v>
      </c>
      <c r="I32" s="20">
        <v>26</v>
      </c>
      <c r="J32" s="20">
        <v>3920</v>
      </c>
      <c r="K32" s="20">
        <v>27</v>
      </c>
      <c r="L32" s="20">
        <v>3603</v>
      </c>
      <c r="M32" s="20">
        <f t="shared" si="5"/>
        <v>80</v>
      </c>
      <c r="N32" s="20">
        <f t="shared" si="6"/>
        <v>11023</v>
      </c>
      <c r="O32" s="36">
        <f t="shared" si="7"/>
        <v>97002.4</v>
      </c>
      <c r="P32" s="37">
        <f t="shared" si="8"/>
        <v>0.0383760246933174</v>
      </c>
      <c r="Q32" s="36">
        <f t="shared" si="9"/>
        <v>3722.56649771105</v>
      </c>
      <c r="R32" s="36"/>
      <c r="S32" s="36"/>
      <c r="T32" s="36"/>
    </row>
    <row r="33" s="4" customFormat="1" ht="26.5" customHeight="1" spans="1:20">
      <c r="A33" s="30">
        <v>28</v>
      </c>
      <c r="B33" s="31"/>
      <c r="C33" s="32" t="s">
        <v>61</v>
      </c>
      <c r="D33" s="20" t="s">
        <v>63</v>
      </c>
      <c r="E33" s="20">
        <v>8</v>
      </c>
      <c r="F33" s="20" t="s">
        <v>23</v>
      </c>
      <c r="G33" s="20">
        <v>25</v>
      </c>
      <c r="H33" s="20">
        <v>3000</v>
      </c>
      <c r="I33" s="20">
        <v>25</v>
      </c>
      <c r="J33" s="20">
        <v>3100</v>
      </c>
      <c r="K33" s="20">
        <v>19</v>
      </c>
      <c r="L33" s="20">
        <v>2400</v>
      </c>
      <c r="M33" s="20">
        <f t="shared" si="5"/>
        <v>69</v>
      </c>
      <c r="N33" s="20">
        <f t="shared" si="6"/>
        <v>8500</v>
      </c>
      <c r="O33" s="36">
        <f t="shared" si="7"/>
        <v>74800</v>
      </c>
      <c r="P33" s="37">
        <f t="shared" si="8"/>
        <v>0.0383760246933174</v>
      </c>
      <c r="Q33" s="36">
        <f t="shared" si="9"/>
        <v>2870.52664706014</v>
      </c>
      <c r="R33" s="36"/>
      <c r="S33" s="36"/>
      <c r="T33" s="36"/>
    </row>
    <row r="34" s="4" customFormat="1" ht="26.5" customHeight="1" spans="1:20">
      <c r="A34" s="30">
        <v>29</v>
      </c>
      <c r="B34" s="33" t="s">
        <v>53</v>
      </c>
      <c r="C34" s="32" t="s">
        <v>54</v>
      </c>
      <c r="D34" s="20" t="s">
        <v>64</v>
      </c>
      <c r="E34" s="20">
        <v>8</v>
      </c>
      <c r="F34" s="20" t="s">
        <v>23</v>
      </c>
      <c r="G34" s="20">
        <v>13</v>
      </c>
      <c r="H34" s="20">
        <v>2099.25</v>
      </c>
      <c r="I34" s="20">
        <v>13</v>
      </c>
      <c r="J34" s="20">
        <v>2263.01</v>
      </c>
      <c r="K34" s="20">
        <v>18</v>
      </c>
      <c r="L34" s="20">
        <v>2681</v>
      </c>
      <c r="M34" s="20">
        <f t="shared" si="5"/>
        <v>44</v>
      </c>
      <c r="N34" s="20">
        <f t="shared" si="6"/>
        <v>7043.26</v>
      </c>
      <c r="O34" s="36">
        <f t="shared" si="7"/>
        <v>61980.688</v>
      </c>
      <c r="P34" s="37">
        <f t="shared" si="8"/>
        <v>0.0383760246933174</v>
      </c>
      <c r="Q34" s="36">
        <f t="shared" si="9"/>
        <v>2378.5724131968</v>
      </c>
      <c r="R34" s="36"/>
      <c r="S34" s="36"/>
      <c r="T34" s="36"/>
    </row>
    <row r="35" s="4" customFormat="1" ht="26.5" customHeight="1" spans="1:20">
      <c r="A35" s="30">
        <v>30</v>
      </c>
      <c r="B35" s="33"/>
      <c r="C35" s="32" t="s">
        <v>61</v>
      </c>
      <c r="D35" s="20" t="s">
        <v>65</v>
      </c>
      <c r="E35" s="20">
        <v>8</v>
      </c>
      <c r="F35" s="20" t="s">
        <v>23</v>
      </c>
      <c r="G35" s="20">
        <v>29</v>
      </c>
      <c r="H35" s="20">
        <v>3409</v>
      </c>
      <c r="I35" s="20">
        <v>20</v>
      </c>
      <c r="J35" s="20">
        <v>2868.65</v>
      </c>
      <c r="K35" s="20">
        <v>21</v>
      </c>
      <c r="L35" s="20">
        <v>2976</v>
      </c>
      <c r="M35" s="20">
        <f t="shared" si="5"/>
        <v>70</v>
      </c>
      <c r="N35" s="20">
        <f t="shared" si="6"/>
        <v>9253.65</v>
      </c>
      <c r="O35" s="36">
        <f t="shared" si="7"/>
        <v>81432.12</v>
      </c>
      <c r="P35" s="37">
        <f t="shared" si="8"/>
        <v>0.0383760246933174</v>
      </c>
      <c r="Q35" s="36">
        <f t="shared" si="9"/>
        <v>3125.04104794918</v>
      </c>
      <c r="R35" s="36"/>
      <c r="S35" s="36"/>
      <c r="T35" s="36"/>
    </row>
    <row r="36" s="4" customFormat="1" ht="26.5" customHeight="1" spans="1:20">
      <c r="A36" s="30">
        <v>31</v>
      </c>
      <c r="B36" s="33"/>
      <c r="C36" s="32" t="s">
        <v>66</v>
      </c>
      <c r="D36" s="20" t="s">
        <v>67</v>
      </c>
      <c r="E36" s="20">
        <v>8</v>
      </c>
      <c r="F36" s="20" t="s">
        <v>23</v>
      </c>
      <c r="G36" s="20">
        <v>29</v>
      </c>
      <c r="H36" s="20">
        <v>1750</v>
      </c>
      <c r="I36" s="20">
        <v>31</v>
      </c>
      <c r="J36" s="20">
        <v>1750</v>
      </c>
      <c r="K36" s="20">
        <v>27</v>
      </c>
      <c r="L36" s="20">
        <v>1700</v>
      </c>
      <c r="M36" s="20">
        <f t="shared" si="5"/>
        <v>87</v>
      </c>
      <c r="N36" s="20">
        <f t="shared" si="6"/>
        <v>5200</v>
      </c>
      <c r="O36" s="36">
        <f t="shared" si="7"/>
        <v>45760</v>
      </c>
      <c r="P36" s="37">
        <f t="shared" si="8"/>
        <v>0.0383760246933174</v>
      </c>
      <c r="Q36" s="36">
        <f t="shared" si="9"/>
        <v>1756.0868899662</v>
      </c>
      <c r="R36" s="36"/>
      <c r="S36" s="36"/>
      <c r="T36" s="36"/>
    </row>
    <row r="37" s="4" customFormat="1" ht="26.5" customHeight="1" spans="1:20">
      <c r="A37" s="30">
        <v>32</v>
      </c>
      <c r="B37" s="33"/>
      <c r="C37" s="32" t="s">
        <v>68</v>
      </c>
      <c r="D37" s="20" t="s">
        <v>69</v>
      </c>
      <c r="E37" s="20">
        <v>8</v>
      </c>
      <c r="F37" s="20" t="s">
        <v>23</v>
      </c>
      <c r="G37" s="20">
        <v>14</v>
      </c>
      <c r="H37" s="20">
        <v>1143.36</v>
      </c>
      <c r="I37" s="20">
        <v>13</v>
      </c>
      <c r="J37" s="20">
        <v>789.09</v>
      </c>
      <c r="K37" s="20">
        <v>10</v>
      </c>
      <c r="L37" s="20">
        <v>366.51</v>
      </c>
      <c r="M37" s="20">
        <f t="shared" si="5"/>
        <v>37</v>
      </c>
      <c r="N37" s="20">
        <f t="shared" si="6"/>
        <v>2298.96</v>
      </c>
      <c r="O37" s="36">
        <f t="shared" si="7"/>
        <v>20230.848</v>
      </c>
      <c r="P37" s="37">
        <f t="shared" si="8"/>
        <v>0.0383760246933174</v>
      </c>
      <c r="Q37" s="36">
        <f t="shared" si="9"/>
        <v>776.37952241475</v>
      </c>
      <c r="R37" s="36"/>
      <c r="S37" s="36"/>
      <c r="T37" s="36"/>
    </row>
    <row r="38" s="4" customFormat="1" ht="26.5" customHeight="1" spans="1:20">
      <c r="A38" s="30">
        <v>33</v>
      </c>
      <c r="B38" s="33"/>
      <c r="C38" s="32" t="s">
        <v>68</v>
      </c>
      <c r="D38" s="20" t="s">
        <v>70</v>
      </c>
      <c r="E38" s="20">
        <v>8</v>
      </c>
      <c r="F38" s="20" t="s">
        <v>23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f t="shared" si="5"/>
        <v>0</v>
      </c>
      <c r="N38" s="20">
        <f t="shared" si="6"/>
        <v>0</v>
      </c>
      <c r="O38" s="36">
        <f t="shared" si="7"/>
        <v>0</v>
      </c>
      <c r="P38" s="37">
        <f t="shared" si="8"/>
        <v>0.0383760246933174</v>
      </c>
      <c r="Q38" s="36">
        <f t="shared" si="9"/>
        <v>0</v>
      </c>
      <c r="R38" s="36"/>
      <c r="S38" s="36"/>
      <c r="T38" s="36"/>
    </row>
    <row r="39" s="4" customFormat="1" ht="26.5" customHeight="1" spans="1:20">
      <c r="A39" s="30">
        <v>34</v>
      </c>
      <c r="B39" s="33"/>
      <c r="C39" s="32" t="s">
        <v>68</v>
      </c>
      <c r="D39" s="20" t="s">
        <v>71</v>
      </c>
      <c r="E39" s="20">
        <v>8</v>
      </c>
      <c r="F39" s="20" t="s">
        <v>23</v>
      </c>
      <c r="G39" s="20">
        <v>25</v>
      </c>
      <c r="H39" s="20">
        <v>3100</v>
      </c>
      <c r="I39" s="20">
        <v>20</v>
      </c>
      <c r="J39" s="20">
        <v>2817.6</v>
      </c>
      <c r="K39" s="20">
        <v>27</v>
      </c>
      <c r="L39" s="20">
        <v>3000</v>
      </c>
      <c r="M39" s="20">
        <f t="shared" ref="M39:M68" si="10">K39+I39+G39</f>
        <v>72</v>
      </c>
      <c r="N39" s="20">
        <f t="shared" ref="N39:N68" si="11">L39+J39+H39</f>
        <v>8917.6</v>
      </c>
      <c r="O39" s="36">
        <f t="shared" si="7"/>
        <v>78474.88</v>
      </c>
      <c r="P39" s="37">
        <f t="shared" si="8"/>
        <v>0.0383760246933174</v>
      </c>
      <c r="Q39" s="36">
        <f t="shared" ref="Q39:Q68" si="12">P39*E39*N39*1*1.1</f>
        <v>3011.55393268512</v>
      </c>
      <c r="R39" s="36"/>
      <c r="S39" s="36"/>
      <c r="T39" s="36"/>
    </row>
    <row r="40" s="4" customFormat="1" ht="26.5" customHeight="1" spans="1:20">
      <c r="A40" s="30">
        <v>35</v>
      </c>
      <c r="B40" s="33"/>
      <c r="C40" s="32" t="s">
        <v>66</v>
      </c>
      <c r="D40" s="20" t="s">
        <v>72</v>
      </c>
      <c r="E40" s="20">
        <v>8</v>
      </c>
      <c r="F40" s="20" t="s">
        <v>23</v>
      </c>
      <c r="G40" s="20">
        <v>30</v>
      </c>
      <c r="H40" s="20">
        <v>1700</v>
      </c>
      <c r="I40" s="20">
        <v>30</v>
      </c>
      <c r="J40" s="20">
        <v>1750</v>
      </c>
      <c r="K40" s="20">
        <v>30</v>
      </c>
      <c r="L40" s="20">
        <v>1700</v>
      </c>
      <c r="M40" s="20">
        <f t="shared" si="10"/>
        <v>90</v>
      </c>
      <c r="N40" s="20">
        <f t="shared" si="11"/>
        <v>5150</v>
      </c>
      <c r="O40" s="36">
        <f t="shared" si="7"/>
        <v>45320</v>
      </c>
      <c r="P40" s="37">
        <f t="shared" si="8"/>
        <v>0.0383760246933174</v>
      </c>
      <c r="Q40" s="36">
        <f t="shared" si="12"/>
        <v>1739.20143910114</v>
      </c>
      <c r="R40" s="36"/>
      <c r="S40" s="36"/>
      <c r="T40" s="36"/>
    </row>
    <row r="41" s="4" customFormat="1" ht="26.5" customHeight="1" spans="1:20">
      <c r="A41" s="30">
        <v>36</v>
      </c>
      <c r="B41" s="33"/>
      <c r="C41" s="32" t="s">
        <v>54</v>
      </c>
      <c r="D41" s="20" t="s">
        <v>73</v>
      </c>
      <c r="E41" s="20">
        <v>8</v>
      </c>
      <c r="F41" s="20" t="s">
        <v>23</v>
      </c>
      <c r="G41" s="20">
        <v>11</v>
      </c>
      <c r="H41" s="20">
        <v>1872.82</v>
      </c>
      <c r="I41" s="20">
        <v>18</v>
      </c>
      <c r="J41" s="20">
        <v>2782</v>
      </c>
      <c r="K41" s="20">
        <v>20</v>
      </c>
      <c r="L41" s="20">
        <v>2980</v>
      </c>
      <c r="M41" s="20">
        <f t="shared" si="10"/>
        <v>49</v>
      </c>
      <c r="N41" s="20">
        <f t="shared" si="11"/>
        <v>7634.82</v>
      </c>
      <c r="O41" s="36">
        <f t="shared" si="7"/>
        <v>67186.416</v>
      </c>
      <c r="P41" s="37">
        <f t="shared" si="8"/>
        <v>0.0383760246933174</v>
      </c>
      <c r="Q41" s="36">
        <f t="shared" si="12"/>
        <v>2578.34755947149</v>
      </c>
      <c r="R41" s="36"/>
      <c r="S41" s="36"/>
      <c r="T41" s="36"/>
    </row>
    <row r="42" s="4" customFormat="1" ht="26.5" customHeight="1" spans="1:20">
      <c r="A42" s="30">
        <v>37</v>
      </c>
      <c r="B42" s="33"/>
      <c r="C42" s="32" t="s">
        <v>54</v>
      </c>
      <c r="D42" s="20" t="s">
        <v>74</v>
      </c>
      <c r="E42" s="20">
        <v>8</v>
      </c>
      <c r="F42" s="20" t="s">
        <v>23</v>
      </c>
      <c r="G42" s="20">
        <v>12</v>
      </c>
      <c r="H42" s="20">
        <v>1766</v>
      </c>
      <c r="I42" s="20">
        <v>17</v>
      </c>
      <c r="J42" s="20">
        <v>2700</v>
      </c>
      <c r="K42" s="20">
        <v>19</v>
      </c>
      <c r="L42" s="20">
        <v>2808</v>
      </c>
      <c r="M42" s="20">
        <f t="shared" si="10"/>
        <v>48</v>
      </c>
      <c r="N42" s="20">
        <f t="shared" si="11"/>
        <v>7274</v>
      </c>
      <c r="O42" s="36">
        <f t="shared" si="7"/>
        <v>64011.2</v>
      </c>
      <c r="P42" s="37">
        <f t="shared" si="8"/>
        <v>0.0383760246933174</v>
      </c>
      <c r="Q42" s="36">
        <f t="shared" si="12"/>
        <v>2456.49539184888</v>
      </c>
      <c r="R42" s="36"/>
      <c r="S42" s="36"/>
      <c r="T42" s="36"/>
    </row>
    <row r="43" s="4" customFormat="1" ht="26.5" customHeight="1" spans="1:20">
      <c r="A43" s="30">
        <v>38</v>
      </c>
      <c r="B43" s="33"/>
      <c r="C43" s="32" t="s">
        <v>68</v>
      </c>
      <c r="D43" s="20" t="s">
        <v>75</v>
      </c>
      <c r="E43" s="20">
        <v>8</v>
      </c>
      <c r="F43" s="20" t="s">
        <v>23</v>
      </c>
      <c r="G43" s="20">
        <v>26</v>
      </c>
      <c r="H43" s="20">
        <v>3000</v>
      </c>
      <c r="I43" s="20">
        <v>25</v>
      </c>
      <c r="J43" s="20">
        <v>2901</v>
      </c>
      <c r="K43" s="20">
        <v>26</v>
      </c>
      <c r="L43" s="20">
        <v>3000</v>
      </c>
      <c r="M43" s="20">
        <f t="shared" si="10"/>
        <v>77</v>
      </c>
      <c r="N43" s="20">
        <f t="shared" si="11"/>
        <v>8901</v>
      </c>
      <c r="O43" s="36">
        <f t="shared" si="7"/>
        <v>78328.8</v>
      </c>
      <c r="P43" s="37">
        <f t="shared" si="8"/>
        <v>0.0383760246933174</v>
      </c>
      <c r="Q43" s="36">
        <f t="shared" si="12"/>
        <v>3005.94796299792</v>
      </c>
      <c r="R43" s="36"/>
      <c r="S43" s="36"/>
      <c r="T43" s="36"/>
    </row>
    <row r="44" s="4" customFormat="1" ht="26.5" customHeight="1" spans="1:20">
      <c r="A44" s="30">
        <v>39</v>
      </c>
      <c r="B44" s="33"/>
      <c r="C44" s="32" t="s">
        <v>76</v>
      </c>
      <c r="D44" s="20" t="s">
        <v>77</v>
      </c>
      <c r="E44" s="20">
        <v>6</v>
      </c>
      <c r="F44" s="20" t="s">
        <v>23</v>
      </c>
      <c r="G44" s="20">
        <v>18</v>
      </c>
      <c r="H44" s="20">
        <v>2650</v>
      </c>
      <c r="I44" s="20">
        <v>13</v>
      </c>
      <c r="J44" s="20">
        <v>1541.39</v>
      </c>
      <c r="K44" s="20">
        <v>3</v>
      </c>
      <c r="L44" s="20">
        <v>438.99</v>
      </c>
      <c r="M44" s="20">
        <f t="shared" si="10"/>
        <v>34</v>
      </c>
      <c r="N44" s="20">
        <f t="shared" si="11"/>
        <v>4630.38</v>
      </c>
      <c r="O44" s="36">
        <f t="shared" si="7"/>
        <v>30560.508</v>
      </c>
      <c r="P44" s="37">
        <f t="shared" si="8"/>
        <v>0.0383760246933174</v>
      </c>
      <c r="Q44" s="36">
        <f t="shared" si="12"/>
        <v>1172.79080964832</v>
      </c>
      <c r="R44" s="36"/>
      <c r="S44" s="36"/>
      <c r="T44" s="36"/>
    </row>
    <row r="45" s="4" customFormat="1" ht="26.5" customHeight="1" spans="1:20">
      <c r="A45" s="30">
        <v>40</v>
      </c>
      <c r="B45" s="33"/>
      <c r="C45" s="32" t="s">
        <v>68</v>
      </c>
      <c r="D45" s="20" t="s">
        <v>78</v>
      </c>
      <c r="E45" s="20">
        <v>8</v>
      </c>
      <c r="F45" s="20" t="s">
        <v>23</v>
      </c>
      <c r="G45" s="20">
        <v>23</v>
      </c>
      <c r="H45" s="20">
        <v>1950</v>
      </c>
      <c r="I45" s="20">
        <v>18</v>
      </c>
      <c r="J45" s="20">
        <v>2500</v>
      </c>
      <c r="K45" s="20">
        <v>25</v>
      </c>
      <c r="L45" s="20">
        <v>2900</v>
      </c>
      <c r="M45" s="20">
        <f t="shared" si="10"/>
        <v>66</v>
      </c>
      <c r="N45" s="20">
        <f t="shared" si="11"/>
        <v>7350</v>
      </c>
      <c r="O45" s="36">
        <f t="shared" si="7"/>
        <v>64680</v>
      </c>
      <c r="P45" s="37">
        <f t="shared" si="8"/>
        <v>0.0383760246933174</v>
      </c>
      <c r="Q45" s="36">
        <f t="shared" si="12"/>
        <v>2482.16127716377</v>
      </c>
      <c r="R45" s="36"/>
      <c r="S45" s="36"/>
      <c r="T45" s="36"/>
    </row>
    <row r="46" s="4" customFormat="1" ht="26.5" customHeight="1" spans="1:20">
      <c r="A46" s="30">
        <v>41</v>
      </c>
      <c r="B46" s="33"/>
      <c r="C46" s="32" t="s">
        <v>54</v>
      </c>
      <c r="D46" s="20" t="s">
        <v>79</v>
      </c>
      <c r="E46" s="20">
        <v>8</v>
      </c>
      <c r="F46" s="20" t="s">
        <v>23</v>
      </c>
      <c r="G46" s="20">
        <v>21</v>
      </c>
      <c r="H46" s="20">
        <v>2930</v>
      </c>
      <c r="I46" s="20">
        <v>25</v>
      </c>
      <c r="J46" s="20">
        <v>3200</v>
      </c>
      <c r="K46" s="20">
        <v>22</v>
      </c>
      <c r="L46" s="20">
        <v>2980</v>
      </c>
      <c r="M46" s="20">
        <f t="shared" si="10"/>
        <v>68</v>
      </c>
      <c r="N46" s="20">
        <f t="shared" si="11"/>
        <v>9110</v>
      </c>
      <c r="O46" s="36">
        <f t="shared" si="7"/>
        <v>80168</v>
      </c>
      <c r="P46" s="37">
        <f t="shared" si="8"/>
        <v>0.0383760246933174</v>
      </c>
      <c r="Q46" s="36">
        <f t="shared" si="12"/>
        <v>3076.52914761387</v>
      </c>
      <c r="R46" s="36"/>
      <c r="S46" s="36"/>
      <c r="T46" s="36"/>
    </row>
    <row r="47" s="4" customFormat="1" ht="26.5" customHeight="1" spans="1:20">
      <c r="A47" s="30">
        <v>42</v>
      </c>
      <c r="B47" s="33"/>
      <c r="C47" s="32" t="s">
        <v>61</v>
      </c>
      <c r="D47" s="20" t="s">
        <v>80</v>
      </c>
      <c r="E47" s="20">
        <v>8</v>
      </c>
      <c r="F47" s="20" t="s">
        <v>23</v>
      </c>
      <c r="G47" s="20">
        <v>15</v>
      </c>
      <c r="H47" s="20">
        <v>2994.99</v>
      </c>
      <c r="I47" s="20">
        <v>20</v>
      </c>
      <c r="J47" s="20">
        <v>3236.87</v>
      </c>
      <c r="K47" s="20">
        <v>15</v>
      </c>
      <c r="L47" s="20">
        <v>2754.55</v>
      </c>
      <c r="M47" s="20">
        <f t="shared" si="10"/>
        <v>50</v>
      </c>
      <c r="N47" s="20">
        <f t="shared" si="11"/>
        <v>8986.41</v>
      </c>
      <c r="O47" s="36">
        <f t="shared" si="7"/>
        <v>79080.408</v>
      </c>
      <c r="P47" s="37">
        <f t="shared" si="8"/>
        <v>0.0383760246933174</v>
      </c>
      <c r="Q47" s="36">
        <f t="shared" si="12"/>
        <v>3034.79169016561</v>
      </c>
      <c r="R47" s="36"/>
      <c r="S47" s="36"/>
      <c r="T47" s="36"/>
    </row>
    <row r="48" s="4" customFormat="1" ht="26.5" customHeight="1" spans="1:20">
      <c r="A48" s="30">
        <v>43</v>
      </c>
      <c r="B48" s="33"/>
      <c r="C48" s="32" t="s">
        <v>68</v>
      </c>
      <c r="D48" s="20" t="s">
        <v>81</v>
      </c>
      <c r="E48" s="20">
        <v>6</v>
      </c>
      <c r="F48" s="20" t="s">
        <v>23</v>
      </c>
      <c r="G48" s="20">
        <v>26</v>
      </c>
      <c r="H48" s="20">
        <v>3000</v>
      </c>
      <c r="I48" s="20">
        <v>22</v>
      </c>
      <c r="J48" s="20">
        <v>2765</v>
      </c>
      <c r="K48" s="20">
        <v>7</v>
      </c>
      <c r="L48" s="20">
        <v>544.94</v>
      </c>
      <c r="M48" s="20">
        <f t="shared" si="10"/>
        <v>55</v>
      </c>
      <c r="N48" s="20">
        <f t="shared" si="11"/>
        <v>6309.94</v>
      </c>
      <c r="O48" s="36">
        <f t="shared" si="7"/>
        <v>41645.604</v>
      </c>
      <c r="P48" s="37">
        <f t="shared" si="8"/>
        <v>0.0383760246933174</v>
      </c>
      <c r="Q48" s="36">
        <f t="shared" si="12"/>
        <v>1598.19272747212</v>
      </c>
      <c r="R48" s="36"/>
      <c r="S48" s="36"/>
      <c r="T48" s="36"/>
    </row>
    <row r="49" s="4" customFormat="1" ht="26.5" customHeight="1" spans="1:20">
      <c r="A49" s="30">
        <v>44</v>
      </c>
      <c r="B49" s="33"/>
      <c r="C49" s="32" t="s">
        <v>68</v>
      </c>
      <c r="D49" s="20" t="s">
        <v>82</v>
      </c>
      <c r="E49" s="20">
        <v>8</v>
      </c>
      <c r="F49" s="20" t="s">
        <v>23</v>
      </c>
      <c r="G49" s="20">
        <v>29</v>
      </c>
      <c r="H49" s="20">
        <v>3100</v>
      </c>
      <c r="I49" s="20">
        <v>20</v>
      </c>
      <c r="J49" s="20">
        <v>2455.31</v>
      </c>
      <c r="K49" s="20">
        <v>26</v>
      </c>
      <c r="L49" s="20">
        <v>3000</v>
      </c>
      <c r="M49" s="20">
        <f t="shared" si="10"/>
        <v>75</v>
      </c>
      <c r="N49" s="20">
        <f t="shared" si="11"/>
        <v>8555.31</v>
      </c>
      <c r="O49" s="36">
        <f t="shared" si="7"/>
        <v>75286.728</v>
      </c>
      <c r="P49" s="37">
        <f t="shared" si="8"/>
        <v>0.0383760246933174</v>
      </c>
      <c r="Q49" s="36">
        <f t="shared" si="12"/>
        <v>2889.20533280707</v>
      </c>
      <c r="R49" s="36"/>
      <c r="S49" s="36"/>
      <c r="T49" s="36"/>
    </row>
    <row r="50" s="4" customFormat="1" ht="26.5" customHeight="1" spans="1:20">
      <c r="A50" s="30">
        <v>45</v>
      </c>
      <c r="B50" s="33"/>
      <c r="C50" s="32" t="s">
        <v>54</v>
      </c>
      <c r="D50" s="20" t="s">
        <v>83</v>
      </c>
      <c r="E50" s="20">
        <v>8</v>
      </c>
      <c r="F50" s="20" t="s">
        <v>23</v>
      </c>
      <c r="G50" s="20">
        <v>14</v>
      </c>
      <c r="H50" s="20">
        <v>2484</v>
      </c>
      <c r="I50" s="20">
        <v>19</v>
      </c>
      <c r="J50" s="20">
        <v>2910</v>
      </c>
      <c r="K50" s="20">
        <v>24</v>
      </c>
      <c r="L50" s="20">
        <v>3100</v>
      </c>
      <c r="M50" s="20">
        <f t="shared" si="10"/>
        <v>57</v>
      </c>
      <c r="N50" s="20">
        <f t="shared" si="11"/>
        <v>8494</v>
      </c>
      <c r="O50" s="36">
        <f t="shared" ref="O50:O68" si="13">E50*N50*1.1</f>
        <v>74747.2</v>
      </c>
      <c r="P50" s="37">
        <f t="shared" si="8"/>
        <v>0.0383760246933174</v>
      </c>
      <c r="Q50" s="36">
        <f t="shared" si="12"/>
        <v>2868.50039295633</v>
      </c>
      <c r="R50" s="36"/>
      <c r="S50" s="36"/>
      <c r="T50" s="36"/>
    </row>
    <row r="51" s="4" customFormat="1" ht="26.5" customHeight="1" spans="1:20">
      <c r="A51" s="30">
        <v>46</v>
      </c>
      <c r="B51" s="33"/>
      <c r="C51" s="32" t="s">
        <v>54</v>
      </c>
      <c r="D51" s="20" t="s">
        <v>84</v>
      </c>
      <c r="E51" s="20">
        <v>6</v>
      </c>
      <c r="F51" s="20" t="s">
        <v>23</v>
      </c>
      <c r="G51" s="20">
        <v>17</v>
      </c>
      <c r="H51" s="20">
        <v>2350</v>
      </c>
      <c r="I51" s="20">
        <v>20</v>
      </c>
      <c r="J51" s="20">
        <v>2600</v>
      </c>
      <c r="K51" s="20">
        <v>19</v>
      </c>
      <c r="L51" s="20">
        <v>2955</v>
      </c>
      <c r="M51" s="20">
        <f t="shared" si="10"/>
        <v>56</v>
      </c>
      <c r="N51" s="20">
        <f t="shared" si="11"/>
        <v>7905</v>
      </c>
      <c r="O51" s="36">
        <f t="shared" si="13"/>
        <v>52173</v>
      </c>
      <c r="P51" s="37">
        <f t="shared" si="8"/>
        <v>0.0383760246933174</v>
      </c>
      <c r="Q51" s="36">
        <f t="shared" si="12"/>
        <v>2002.19233632445</v>
      </c>
      <c r="R51" s="36"/>
      <c r="S51" s="36"/>
      <c r="T51" s="36"/>
    </row>
    <row r="52" s="4" customFormat="1" ht="26.5" customHeight="1" spans="1:20">
      <c r="A52" s="30">
        <v>47</v>
      </c>
      <c r="B52" s="33"/>
      <c r="C52" s="32" t="s">
        <v>68</v>
      </c>
      <c r="D52" s="20" t="s">
        <v>85</v>
      </c>
      <c r="E52" s="20">
        <v>8</v>
      </c>
      <c r="F52" s="20" t="s">
        <v>23</v>
      </c>
      <c r="G52" s="20">
        <v>26</v>
      </c>
      <c r="H52" s="20">
        <v>2900</v>
      </c>
      <c r="I52" s="20">
        <v>24</v>
      </c>
      <c r="J52" s="20">
        <v>2800</v>
      </c>
      <c r="K52" s="20">
        <v>25</v>
      </c>
      <c r="L52" s="20">
        <v>3000</v>
      </c>
      <c r="M52" s="20">
        <f t="shared" si="10"/>
        <v>75</v>
      </c>
      <c r="N52" s="20">
        <f t="shared" si="11"/>
        <v>8700</v>
      </c>
      <c r="O52" s="36">
        <f t="shared" si="13"/>
        <v>76560</v>
      </c>
      <c r="P52" s="37">
        <f t="shared" si="8"/>
        <v>0.0383760246933174</v>
      </c>
      <c r="Q52" s="36">
        <f t="shared" si="12"/>
        <v>2938.06845052038</v>
      </c>
      <c r="R52" s="36"/>
      <c r="S52" s="36"/>
      <c r="T52" s="36"/>
    </row>
    <row r="53" s="4" customFormat="1" ht="26.5" customHeight="1" spans="1:20">
      <c r="A53" s="30">
        <v>48</v>
      </c>
      <c r="B53" s="33"/>
      <c r="C53" s="32" t="s">
        <v>68</v>
      </c>
      <c r="D53" s="20" t="s">
        <v>86</v>
      </c>
      <c r="E53" s="20">
        <v>8</v>
      </c>
      <c r="F53" s="20" t="s">
        <v>23</v>
      </c>
      <c r="G53" s="20">
        <v>15</v>
      </c>
      <c r="H53" s="20">
        <v>1894.91</v>
      </c>
      <c r="I53" s="20">
        <v>0</v>
      </c>
      <c r="J53" s="20">
        <v>0</v>
      </c>
      <c r="K53" s="20">
        <v>0</v>
      </c>
      <c r="L53" s="20">
        <v>0</v>
      </c>
      <c r="M53" s="20">
        <f t="shared" si="10"/>
        <v>15</v>
      </c>
      <c r="N53" s="20">
        <f t="shared" si="11"/>
        <v>1894.91</v>
      </c>
      <c r="O53" s="36">
        <f t="shared" si="13"/>
        <v>16675.208</v>
      </c>
      <c r="P53" s="37">
        <f t="shared" si="8"/>
        <v>0.0383760246933174</v>
      </c>
      <c r="Q53" s="36">
        <f t="shared" si="12"/>
        <v>639.928193974203</v>
      </c>
      <c r="R53" s="36"/>
      <c r="S53" s="36"/>
      <c r="T53" s="36"/>
    </row>
    <row r="54" s="4" customFormat="1" ht="26.5" customHeight="1" spans="1:20">
      <c r="A54" s="30">
        <v>49</v>
      </c>
      <c r="B54" s="33"/>
      <c r="C54" s="32" t="s">
        <v>68</v>
      </c>
      <c r="D54" s="20" t="s">
        <v>87</v>
      </c>
      <c r="E54" s="20">
        <v>8</v>
      </c>
      <c r="F54" s="20" t="s">
        <v>23</v>
      </c>
      <c r="G54" s="20">
        <v>29</v>
      </c>
      <c r="H54" s="20">
        <v>3000</v>
      </c>
      <c r="I54" s="20">
        <v>25</v>
      </c>
      <c r="J54" s="20">
        <v>2840</v>
      </c>
      <c r="K54" s="20">
        <v>24</v>
      </c>
      <c r="L54" s="20">
        <v>2700</v>
      </c>
      <c r="M54" s="20">
        <f t="shared" si="10"/>
        <v>78</v>
      </c>
      <c r="N54" s="20">
        <f t="shared" si="11"/>
        <v>8540</v>
      </c>
      <c r="O54" s="36">
        <f t="shared" si="13"/>
        <v>75152</v>
      </c>
      <c r="P54" s="37">
        <f t="shared" si="8"/>
        <v>0.0383760246933174</v>
      </c>
      <c r="Q54" s="36">
        <f t="shared" si="12"/>
        <v>2884.03500775219</v>
      </c>
      <c r="R54" s="36"/>
      <c r="S54" s="36"/>
      <c r="T54" s="36"/>
    </row>
    <row r="55" s="4" customFormat="1" ht="26.5" customHeight="1" spans="1:20">
      <c r="A55" s="30">
        <v>50</v>
      </c>
      <c r="B55" s="33"/>
      <c r="C55" s="32" t="s">
        <v>54</v>
      </c>
      <c r="D55" s="20" t="s">
        <v>88</v>
      </c>
      <c r="E55" s="20">
        <v>8</v>
      </c>
      <c r="F55" s="20" t="s">
        <v>23</v>
      </c>
      <c r="G55" s="20">
        <v>11</v>
      </c>
      <c r="H55" s="20">
        <v>2057.75</v>
      </c>
      <c r="I55" s="20">
        <v>17</v>
      </c>
      <c r="J55" s="20">
        <v>2650</v>
      </c>
      <c r="K55" s="20">
        <v>20</v>
      </c>
      <c r="L55" s="20">
        <v>2805</v>
      </c>
      <c r="M55" s="20">
        <f t="shared" si="10"/>
        <v>48</v>
      </c>
      <c r="N55" s="20">
        <f t="shared" si="11"/>
        <v>7512.75</v>
      </c>
      <c r="O55" s="36">
        <f t="shared" si="13"/>
        <v>66112.2</v>
      </c>
      <c r="P55" s="37">
        <f t="shared" si="8"/>
        <v>0.0383760246933174</v>
      </c>
      <c r="Q55" s="36">
        <f t="shared" si="12"/>
        <v>2537.12341972954</v>
      </c>
      <c r="R55" s="36"/>
      <c r="S55" s="36"/>
      <c r="T55" s="36"/>
    </row>
    <row r="56" s="4" customFormat="1" ht="26.5" customHeight="1" spans="1:20">
      <c r="A56" s="30">
        <v>51</v>
      </c>
      <c r="B56" s="33"/>
      <c r="C56" s="32" t="s">
        <v>76</v>
      </c>
      <c r="D56" s="20" t="s">
        <v>89</v>
      </c>
      <c r="E56" s="20">
        <v>6</v>
      </c>
      <c r="F56" s="20" t="s">
        <v>23</v>
      </c>
      <c r="G56" s="20">
        <v>19</v>
      </c>
      <c r="H56" s="20">
        <v>2516.86</v>
      </c>
      <c r="I56" s="20">
        <v>10</v>
      </c>
      <c r="J56" s="20">
        <v>1478.86</v>
      </c>
      <c r="K56" s="20">
        <v>6</v>
      </c>
      <c r="L56" s="20">
        <v>1053.43</v>
      </c>
      <c r="M56" s="20">
        <f t="shared" si="10"/>
        <v>35</v>
      </c>
      <c r="N56" s="20">
        <f t="shared" si="11"/>
        <v>5049.15</v>
      </c>
      <c r="O56" s="36">
        <f t="shared" si="13"/>
        <v>33324.39</v>
      </c>
      <c r="P56" s="37">
        <f t="shared" si="8"/>
        <v>0.0383760246933174</v>
      </c>
      <c r="Q56" s="36">
        <f t="shared" si="12"/>
        <v>1278.85761352974</v>
      </c>
      <c r="R56" s="36"/>
      <c r="S56" s="36"/>
      <c r="T56" s="36"/>
    </row>
    <row r="57" s="4" customFormat="1" ht="26.5" customHeight="1" spans="1:20">
      <c r="A57" s="30">
        <v>52</v>
      </c>
      <c r="B57" s="33"/>
      <c r="C57" s="32" t="s">
        <v>61</v>
      </c>
      <c r="D57" s="20" t="s">
        <v>90</v>
      </c>
      <c r="E57" s="20">
        <v>6</v>
      </c>
      <c r="F57" s="20" t="s">
        <v>23</v>
      </c>
      <c r="G57" s="20">
        <v>28</v>
      </c>
      <c r="H57" s="20">
        <v>3500</v>
      </c>
      <c r="I57" s="20">
        <v>29</v>
      </c>
      <c r="J57" s="20">
        <v>3701</v>
      </c>
      <c r="K57" s="20">
        <v>20</v>
      </c>
      <c r="L57" s="20">
        <v>2743.06</v>
      </c>
      <c r="M57" s="20">
        <f t="shared" si="10"/>
        <v>77</v>
      </c>
      <c r="N57" s="20">
        <f t="shared" si="11"/>
        <v>9944.06</v>
      </c>
      <c r="O57" s="36">
        <f t="shared" si="13"/>
        <v>65630.796</v>
      </c>
      <c r="P57" s="37">
        <f t="shared" si="8"/>
        <v>0.0383760246933174</v>
      </c>
      <c r="Q57" s="36">
        <f t="shared" si="12"/>
        <v>2518.64904793807</v>
      </c>
      <c r="R57" s="36"/>
      <c r="S57" s="36"/>
      <c r="T57" s="36"/>
    </row>
    <row r="58" s="4" customFormat="1" ht="26.5" customHeight="1" spans="1:20">
      <c r="A58" s="30">
        <v>53</v>
      </c>
      <c r="B58" s="33"/>
      <c r="C58" s="32" t="s">
        <v>91</v>
      </c>
      <c r="D58" s="20" t="s">
        <v>92</v>
      </c>
      <c r="E58" s="20">
        <v>6</v>
      </c>
      <c r="F58" s="20" t="s">
        <v>23</v>
      </c>
      <c r="G58" s="20">
        <v>0</v>
      </c>
      <c r="H58" s="20">
        <v>0</v>
      </c>
      <c r="I58" s="20">
        <v>0</v>
      </c>
      <c r="J58" s="20">
        <v>0</v>
      </c>
      <c r="K58" s="20">
        <v>1</v>
      </c>
      <c r="L58" s="20">
        <v>272.22</v>
      </c>
      <c r="M58" s="20">
        <f t="shared" si="10"/>
        <v>1</v>
      </c>
      <c r="N58" s="20">
        <f t="shared" si="11"/>
        <v>272.22</v>
      </c>
      <c r="O58" s="36">
        <f t="shared" si="13"/>
        <v>1796.652</v>
      </c>
      <c r="P58" s="37">
        <f t="shared" si="8"/>
        <v>0.0383760246933174</v>
      </c>
      <c r="Q58" s="36">
        <f t="shared" si="12"/>
        <v>68.948361517298</v>
      </c>
      <c r="R58" s="36"/>
      <c r="S58" s="36"/>
      <c r="T58" s="36"/>
    </row>
    <row r="59" s="4" customFormat="1" ht="26.5" customHeight="1" spans="1:20">
      <c r="A59" s="30">
        <v>54</v>
      </c>
      <c r="B59" s="33"/>
      <c r="C59" s="32" t="s">
        <v>93</v>
      </c>
      <c r="D59" s="20" t="s">
        <v>94</v>
      </c>
      <c r="E59" s="20">
        <v>8</v>
      </c>
      <c r="F59" s="20" t="s">
        <v>23</v>
      </c>
      <c r="G59" s="20">
        <v>6</v>
      </c>
      <c r="H59" s="20">
        <v>2927.91</v>
      </c>
      <c r="I59" s="20">
        <v>14</v>
      </c>
      <c r="J59" s="20">
        <v>5056.16</v>
      </c>
      <c r="K59" s="20">
        <v>16</v>
      </c>
      <c r="L59" s="20">
        <v>5402</v>
      </c>
      <c r="M59" s="20">
        <f t="shared" si="10"/>
        <v>36</v>
      </c>
      <c r="N59" s="20">
        <f t="shared" si="11"/>
        <v>13386.07</v>
      </c>
      <c r="O59" s="36">
        <f t="shared" si="13"/>
        <v>117797.416</v>
      </c>
      <c r="P59" s="37">
        <f t="shared" si="8"/>
        <v>0.0383760246933174</v>
      </c>
      <c r="Q59" s="36">
        <f t="shared" si="12"/>
        <v>4520.59654522498</v>
      </c>
      <c r="R59" s="36"/>
      <c r="S59" s="36"/>
      <c r="T59" s="36"/>
    </row>
    <row r="60" s="4" customFormat="1" ht="26.5" customHeight="1" spans="1:20">
      <c r="A60" s="30">
        <v>55</v>
      </c>
      <c r="B60" s="33"/>
      <c r="C60" s="32" t="s">
        <v>91</v>
      </c>
      <c r="D60" s="20" t="s">
        <v>95</v>
      </c>
      <c r="E60" s="20">
        <v>8</v>
      </c>
      <c r="F60" s="20" t="s">
        <v>23</v>
      </c>
      <c r="G60" s="20">
        <v>4</v>
      </c>
      <c r="H60" s="20">
        <v>1640</v>
      </c>
      <c r="I60" s="20">
        <v>5</v>
      </c>
      <c r="J60" s="20">
        <v>2020.29</v>
      </c>
      <c r="K60" s="20">
        <v>7</v>
      </c>
      <c r="L60" s="20">
        <v>2338.96</v>
      </c>
      <c r="M60" s="20">
        <f t="shared" si="10"/>
        <v>16</v>
      </c>
      <c r="N60" s="20">
        <f t="shared" si="11"/>
        <v>5999.25</v>
      </c>
      <c r="O60" s="36">
        <f t="shared" si="13"/>
        <v>52793.4</v>
      </c>
      <c r="P60" s="37">
        <f t="shared" si="8"/>
        <v>0.0383760246933174</v>
      </c>
      <c r="Q60" s="36">
        <f t="shared" si="12"/>
        <v>2026.00082204418</v>
      </c>
      <c r="R60" s="36"/>
      <c r="S60" s="36"/>
      <c r="T60" s="36"/>
    </row>
    <row r="61" s="4" customFormat="1" ht="26.5" customHeight="1" spans="1:20">
      <c r="A61" s="30">
        <v>56</v>
      </c>
      <c r="B61" s="33"/>
      <c r="C61" s="32" t="s">
        <v>93</v>
      </c>
      <c r="D61" s="20" t="s">
        <v>96</v>
      </c>
      <c r="E61" s="20">
        <v>8</v>
      </c>
      <c r="F61" s="20" t="s">
        <v>23</v>
      </c>
      <c r="G61" s="20">
        <v>5</v>
      </c>
      <c r="H61" s="20">
        <v>2428</v>
      </c>
      <c r="I61" s="20">
        <v>14</v>
      </c>
      <c r="J61" s="20">
        <v>5318.95</v>
      </c>
      <c r="K61" s="20">
        <v>4</v>
      </c>
      <c r="L61" s="20">
        <v>1834.22</v>
      </c>
      <c r="M61" s="20">
        <f t="shared" si="10"/>
        <v>23</v>
      </c>
      <c r="N61" s="20">
        <f t="shared" si="11"/>
        <v>9581.17</v>
      </c>
      <c r="O61" s="36">
        <f t="shared" si="13"/>
        <v>84314.296</v>
      </c>
      <c r="P61" s="37">
        <f t="shared" si="8"/>
        <v>0.0383760246933174</v>
      </c>
      <c r="Q61" s="36">
        <f t="shared" si="12"/>
        <v>3235.64750529567</v>
      </c>
      <c r="R61" s="36"/>
      <c r="S61" s="36"/>
      <c r="T61" s="36"/>
    </row>
    <row r="62" s="4" customFormat="1" ht="26.5" customHeight="1" spans="1:20">
      <c r="A62" s="30">
        <v>57</v>
      </c>
      <c r="B62" s="33"/>
      <c r="C62" s="32" t="s">
        <v>91</v>
      </c>
      <c r="D62" s="20" t="s">
        <v>97</v>
      </c>
      <c r="E62" s="20">
        <v>8</v>
      </c>
      <c r="F62" s="20" t="s">
        <v>23</v>
      </c>
      <c r="G62" s="20">
        <v>5</v>
      </c>
      <c r="H62" s="20">
        <v>2181.71</v>
      </c>
      <c r="I62" s="20">
        <v>8</v>
      </c>
      <c r="J62" s="20">
        <v>2906.68</v>
      </c>
      <c r="K62" s="20">
        <v>5</v>
      </c>
      <c r="L62" s="20">
        <v>2046.44</v>
      </c>
      <c r="M62" s="20">
        <f t="shared" si="10"/>
        <v>18</v>
      </c>
      <c r="N62" s="20">
        <f t="shared" si="11"/>
        <v>7134.83</v>
      </c>
      <c r="O62" s="36">
        <f t="shared" si="13"/>
        <v>62786.504</v>
      </c>
      <c r="P62" s="37">
        <f t="shared" si="8"/>
        <v>0.0383760246933174</v>
      </c>
      <c r="Q62" s="36">
        <f t="shared" si="12"/>
        <v>2409.49642791107</v>
      </c>
      <c r="R62" s="36"/>
      <c r="S62" s="36"/>
      <c r="T62" s="36"/>
    </row>
    <row r="63" s="4" customFormat="1" ht="26.5" customHeight="1" spans="1:20">
      <c r="A63" s="30">
        <v>58</v>
      </c>
      <c r="B63" s="33"/>
      <c r="C63" s="32" t="s">
        <v>91</v>
      </c>
      <c r="D63" s="20" t="s">
        <v>98</v>
      </c>
      <c r="E63" s="20">
        <v>8</v>
      </c>
      <c r="F63" s="20" t="s">
        <v>23</v>
      </c>
      <c r="G63" s="20">
        <v>4</v>
      </c>
      <c r="H63" s="20">
        <v>1625.61</v>
      </c>
      <c r="I63" s="20">
        <v>9</v>
      </c>
      <c r="J63" s="20">
        <v>3070.71</v>
      </c>
      <c r="K63" s="20">
        <v>8</v>
      </c>
      <c r="L63" s="20">
        <v>2991.63</v>
      </c>
      <c r="M63" s="20">
        <f t="shared" si="10"/>
        <v>21</v>
      </c>
      <c r="N63" s="20">
        <f t="shared" si="11"/>
        <v>7687.95</v>
      </c>
      <c r="O63" s="36">
        <f t="shared" si="13"/>
        <v>67653.96</v>
      </c>
      <c r="P63" s="37">
        <f t="shared" si="8"/>
        <v>0.0383760246933174</v>
      </c>
      <c r="Q63" s="36">
        <f t="shared" si="12"/>
        <v>2596.2900395607</v>
      </c>
      <c r="R63" s="36"/>
      <c r="S63" s="36"/>
      <c r="T63" s="36"/>
    </row>
    <row r="64" s="4" customFormat="1" ht="26.5" customHeight="1" spans="1:20">
      <c r="A64" s="30">
        <v>59</v>
      </c>
      <c r="B64" s="34"/>
      <c r="C64" s="32" t="s">
        <v>93</v>
      </c>
      <c r="D64" s="20" t="s">
        <v>99</v>
      </c>
      <c r="E64" s="20">
        <v>8</v>
      </c>
      <c r="F64" s="20" t="s">
        <v>23</v>
      </c>
      <c r="G64" s="20">
        <v>9</v>
      </c>
      <c r="H64" s="20">
        <v>4285.08</v>
      </c>
      <c r="I64" s="20">
        <v>14</v>
      </c>
      <c r="J64" s="20">
        <v>5334.78</v>
      </c>
      <c r="K64" s="20">
        <v>14</v>
      </c>
      <c r="L64" s="20">
        <v>5122.38</v>
      </c>
      <c r="M64" s="20">
        <f t="shared" si="10"/>
        <v>37</v>
      </c>
      <c r="N64" s="20">
        <f t="shared" si="11"/>
        <v>14742.24</v>
      </c>
      <c r="O64" s="36">
        <f t="shared" si="13"/>
        <v>129731.712</v>
      </c>
      <c r="P64" s="37">
        <f t="shared" si="8"/>
        <v>0.0383760246933174</v>
      </c>
      <c r="Q64" s="36">
        <f t="shared" si="12"/>
        <v>4978.58738321834</v>
      </c>
      <c r="R64" s="36"/>
      <c r="S64" s="36"/>
      <c r="T64" s="36"/>
    </row>
    <row r="65" s="4" customFormat="1" ht="26.5" customHeight="1" spans="1:20">
      <c r="A65" s="30">
        <v>60</v>
      </c>
      <c r="B65" s="46" t="s">
        <v>53</v>
      </c>
      <c r="C65" s="32" t="s">
        <v>93</v>
      </c>
      <c r="D65" s="20" t="s">
        <v>100</v>
      </c>
      <c r="E65" s="20">
        <v>16</v>
      </c>
      <c r="F65" s="20" t="s">
        <v>23</v>
      </c>
      <c r="G65" s="20">
        <v>9</v>
      </c>
      <c r="H65" s="20">
        <v>4078</v>
      </c>
      <c r="I65" s="20">
        <v>11</v>
      </c>
      <c r="J65" s="20">
        <v>4737.2</v>
      </c>
      <c r="K65" s="20">
        <v>8</v>
      </c>
      <c r="L65" s="20">
        <v>3790.95</v>
      </c>
      <c r="M65" s="20">
        <f t="shared" si="10"/>
        <v>28</v>
      </c>
      <c r="N65" s="20">
        <f t="shared" si="11"/>
        <v>12606.15</v>
      </c>
      <c r="O65" s="36">
        <f t="shared" si="13"/>
        <v>221868.24</v>
      </c>
      <c r="P65" s="37">
        <f t="shared" si="8"/>
        <v>0.0383760246933174</v>
      </c>
      <c r="Q65" s="36">
        <f t="shared" si="12"/>
        <v>8514.42105690286</v>
      </c>
      <c r="R65" s="36"/>
      <c r="S65" s="36"/>
      <c r="T65" s="36"/>
    </row>
    <row r="66" s="4" customFormat="1" ht="26.5" customHeight="1" spans="1:20">
      <c r="A66" s="30">
        <v>61</v>
      </c>
      <c r="B66" s="33"/>
      <c r="C66" s="32" t="s">
        <v>93</v>
      </c>
      <c r="D66" s="20" t="s">
        <v>101</v>
      </c>
      <c r="E66" s="20">
        <v>8</v>
      </c>
      <c r="F66" s="20" t="s">
        <v>23</v>
      </c>
      <c r="G66" s="20">
        <v>6</v>
      </c>
      <c r="H66" s="20">
        <v>3040.62</v>
      </c>
      <c r="I66" s="20">
        <v>11</v>
      </c>
      <c r="J66" s="20">
        <v>4359.92</v>
      </c>
      <c r="K66" s="20">
        <v>14</v>
      </c>
      <c r="L66" s="20">
        <v>5081.94</v>
      </c>
      <c r="M66" s="20">
        <f t="shared" si="10"/>
        <v>31</v>
      </c>
      <c r="N66" s="20">
        <f t="shared" si="11"/>
        <v>12482.48</v>
      </c>
      <c r="O66" s="36">
        <f t="shared" si="13"/>
        <v>109845.824</v>
      </c>
      <c r="P66" s="37">
        <f t="shared" si="8"/>
        <v>0.0383760246933174</v>
      </c>
      <c r="Q66" s="36">
        <f t="shared" si="12"/>
        <v>4215.44605428179</v>
      </c>
      <c r="R66" s="36"/>
      <c r="S66" s="36"/>
      <c r="T66" s="36"/>
    </row>
    <row r="67" s="4" customFormat="1" ht="26.5" customHeight="1" spans="1:20">
      <c r="A67" s="30">
        <v>62</v>
      </c>
      <c r="B67" s="33"/>
      <c r="C67" s="32" t="s">
        <v>91</v>
      </c>
      <c r="D67" s="20" t="s">
        <v>102</v>
      </c>
      <c r="E67" s="20">
        <v>8</v>
      </c>
      <c r="F67" s="20" t="s">
        <v>23</v>
      </c>
      <c r="G67" s="20">
        <v>0</v>
      </c>
      <c r="H67" s="20">
        <v>0</v>
      </c>
      <c r="I67" s="20">
        <v>2</v>
      </c>
      <c r="J67" s="20">
        <v>817.45</v>
      </c>
      <c r="K67" s="20">
        <v>4</v>
      </c>
      <c r="L67" s="20">
        <v>1868.65</v>
      </c>
      <c r="M67" s="20">
        <f t="shared" si="10"/>
        <v>6</v>
      </c>
      <c r="N67" s="20">
        <f t="shared" si="11"/>
        <v>2686.1</v>
      </c>
      <c r="O67" s="36">
        <f t="shared" si="13"/>
        <v>23637.68</v>
      </c>
      <c r="P67" s="37">
        <f t="shared" si="8"/>
        <v>0.0383760246933174</v>
      </c>
      <c r="Q67" s="36">
        <f t="shared" si="12"/>
        <v>907.120191372734</v>
      </c>
      <c r="R67" s="36"/>
      <c r="S67" s="36"/>
      <c r="T67" s="36"/>
    </row>
    <row r="68" s="4" customFormat="1" ht="26.5" customHeight="1" spans="1:20">
      <c r="A68" s="47">
        <v>63</v>
      </c>
      <c r="B68" s="33"/>
      <c r="C68" s="32" t="s">
        <v>91</v>
      </c>
      <c r="D68" s="20" t="s">
        <v>103</v>
      </c>
      <c r="E68" s="20">
        <v>8</v>
      </c>
      <c r="F68" s="20" t="s">
        <v>23</v>
      </c>
      <c r="G68" s="20">
        <v>2</v>
      </c>
      <c r="H68" s="20">
        <v>926</v>
      </c>
      <c r="I68" s="20">
        <v>7</v>
      </c>
      <c r="J68" s="20">
        <v>3061</v>
      </c>
      <c r="K68" s="20">
        <v>3</v>
      </c>
      <c r="L68" s="20">
        <v>1581.13</v>
      </c>
      <c r="M68" s="20">
        <f t="shared" si="10"/>
        <v>12</v>
      </c>
      <c r="N68" s="20">
        <f t="shared" si="11"/>
        <v>5568.13</v>
      </c>
      <c r="O68" s="36">
        <f t="shared" si="13"/>
        <v>48999.544</v>
      </c>
      <c r="P68" s="37">
        <f t="shared" si="8"/>
        <v>0.0383760246933174</v>
      </c>
      <c r="Q68" s="36">
        <f t="shared" si="12"/>
        <v>1880.40771050529</v>
      </c>
      <c r="R68" s="36"/>
      <c r="S68" s="36"/>
      <c r="T68" s="36"/>
    </row>
    <row r="69" s="4" customFormat="1" ht="26.5" customHeight="1" spans="1:20">
      <c r="A69" s="48" t="s">
        <v>104</v>
      </c>
      <c r="B69" s="49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36"/>
      <c r="P69" s="37"/>
      <c r="Q69" s="45">
        <f>SUM(Q26:Q68)</f>
        <v>111254.52179496</v>
      </c>
      <c r="R69" s="36"/>
      <c r="S69" s="36"/>
      <c r="T69" s="36"/>
    </row>
    <row r="70" s="4" customFormat="1" ht="26.5" customHeight="1" spans="1:20">
      <c r="A70" s="48" t="s">
        <v>11</v>
      </c>
      <c r="B70" s="49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36"/>
      <c r="P70" s="37"/>
      <c r="Q70" s="45">
        <f>Q69+Q25</f>
        <v>141672</v>
      </c>
      <c r="R70" s="36"/>
      <c r="S70" s="36"/>
      <c r="T70" s="36"/>
    </row>
  </sheetData>
  <mergeCells count="24">
    <mergeCell ref="A2:T2"/>
    <mergeCell ref="G3:H3"/>
    <mergeCell ref="I3:J3"/>
    <mergeCell ref="K3:L3"/>
    <mergeCell ref="M3:N3"/>
    <mergeCell ref="A25:B25"/>
    <mergeCell ref="A69:B69"/>
    <mergeCell ref="A70:B70"/>
    <mergeCell ref="A3:A4"/>
    <mergeCell ref="B3:B4"/>
    <mergeCell ref="B5:B24"/>
    <mergeCell ref="B26:B33"/>
    <mergeCell ref="B34:B64"/>
    <mergeCell ref="B65:B68"/>
    <mergeCell ref="C3:C4"/>
    <mergeCell ref="D3:D4"/>
    <mergeCell ref="E3:E4"/>
    <mergeCell ref="F3:F4"/>
    <mergeCell ref="O3:O4"/>
    <mergeCell ref="P3:P4"/>
    <mergeCell ref="Q3:Q4"/>
    <mergeCell ref="R3:R4"/>
    <mergeCell ref="S3:S4"/>
    <mergeCell ref="T3:T4"/>
  </mergeCells>
  <pageMargins left="0.700694444444445" right="0.700694444444445" top="0.751388888888889" bottom="0.751388888888889" header="0.298611111111111" footer="0.298611111111111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玛伊努尔</dc:creator>
  <cp:lastModifiedBy>小和才露尖尖角</cp:lastModifiedBy>
  <dcterms:created xsi:type="dcterms:W3CDTF">2015-06-05T18:19:00Z</dcterms:created>
  <dcterms:modified xsi:type="dcterms:W3CDTF">2025-11-25T09:44:03Z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F32D0DD82C5947C7A8A51E9D18401B34_13</vt:lpwstr>
  </property>
  <property fmtid="{D5CDD505-2E9C-101B-9397-08002B2CF9AE}" pid="3" name="KSOProductBuildVer">
    <vt:lpwstr>2052-12.1.0.23125</vt:lpwstr>
  </property>
</Properties>
</file>